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C:\Users\efald\Desktop\"/>
    </mc:Choice>
  </mc:AlternateContent>
  <xr:revisionPtr revIDLastSave="0" documentId="13_ncr:1_{5E66741E-BB1A-4180-97E2-A415890A62DA}" xr6:coauthVersionLast="46" xr6:coauthVersionMax="46" xr10:uidLastSave="{00000000-0000-0000-0000-000000000000}"/>
  <bookViews>
    <workbookView xWindow="-120" yWindow="480" windowWidth="29040" windowHeight="15840" tabRatio="870" xr2:uid="{00000000-000D-0000-FFFF-FFFF00000000}"/>
  </bookViews>
  <sheets>
    <sheet name="A GENERAL INFORMATION" sheetId="1" r:id="rId1"/>
    <sheet name="B ENROLLMENT &amp; PERSISTENCE" sheetId="2" r:id="rId2"/>
    <sheet name="C FT FY ADMISSION" sheetId="3" r:id="rId3"/>
    <sheet name="D TRANSFER ADMISSION" sheetId="5" r:id="rId4"/>
    <sheet name="E ACADEMIC OFFERINGS &amp; POLICIES" sheetId="4" r:id="rId5"/>
    <sheet name="F STUDENT LIFE" sheetId="6" r:id="rId6"/>
    <sheet name="G ANNUAL EXPENSES" sheetId="7" r:id="rId7"/>
    <sheet name="H FINANCIAL AID" sheetId="8" r:id="rId8"/>
    <sheet name="I FACULTY &amp; CLASS SIZE" sheetId="9" r:id="rId9"/>
    <sheet name="J DEGREES CONFERRED" sheetId="10" r:id="rId10"/>
    <sheet name="CDS Definitions" sheetId="11" r:id="rId11"/>
  </sheets>
  <definedNames>
    <definedName name="_Hlk22631867" localSheetId="10">'CDS Definitions'!$A$96</definedName>
    <definedName name="_xlnm.Print_Area" localSheetId="3">'D TRANSFER ADMISSION'!$A$1:$G$99</definedName>
    <definedName name="_xlnm.Print_Area" localSheetId="5">'F STUDENT LIFE'!$A$1:$G$55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1" i="2" l="1"/>
  <c r="D71" i="2"/>
  <c r="C71" i="2"/>
  <c r="F70" i="2"/>
  <c r="F69" i="2"/>
  <c r="F68" i="2"/>
  <c r="F71" i="2" s="1"/>
  <c r="E67" i="2"/>
  <c r="D67" i="2"/>
  <c r="C67" i="2"/>
  <c r="F67" i="2" s="1"/>
  <c r="F66" i="2"/>
  <c r="F65" i="2"/>
  <c r="F40" i="2"/>
  <c r="E39" i="2"/>
  <c r="E38" i="2"/>
  <c r="D38" i="2"/>
  <c r="E36" i="2"/>
  <c r="D36" i="2"/>
  <c r="E34" i="2"/>
  <c r="D34" i="2"/>
  <c r="E33" i="2"/>
  <c r="D33" i="2"/>
  <c r="E32" i="2"/>
  <c r="D32" i="2"/>
  <c r="E31" i="2"/>
  <c r="E40" i="2" s="1"/>
  <c r="D31" i="2"/>
  <c r="D40" i="2" s="1"/>
  <c r="F12" i="2"/>
  <c r="F14" i="2" s="1"/>
  <c r="E12" i="2"/>
  <c r="E14" i="2" s="1"/>
  <c r="D11" i="2"/>
  <c r="D12" i="2" s="1"/>
  <c r="D14" i="2" s="1"/>
  <c r="C11" i="2"/>
  <c r="C12" i="2" s="1"/>
  <c r="C14" i="2" s="1"/>
  <c r="D195" i="3"/>
  <c r="C195" i="3"/>
  <c r="F72" i="2" l="1"/>
  <c r="C72" i="2"/>
  <c r="D72" i="2"/>
  <c r="E72" i="2"/>
  <c r="C19" i="2"/>
  <c r="D19" i="2"/>
  <c r="E19" i="2"/>
  <c r="F19" i="2"/>
  <c r="C23" i="2" l="1"/>
  <c r="D235" i="3"/>
  <c r="C204" i="3"/>
  <c r="E213" i="3" l="1"/>
  <c r="D213" i="3"/>
  <c r="C213" i="3"/>
  <c r="F20" i="2"/>
  <c r="E20" i="2"/>
  <c r="D20" i="2"/>
  <c r="E12" i="5"/>
  <c r="D12" i="5"/>
  <c r="C12" i="5"/>
  <c r="E55" i="8"/>
  <c r="F55" i="8"/>
  <c r="F50" i="8"/>
  <c r="E50" i="8"/>
  <c r="K52" i="9"/>
  <c r="K49" i="9"/>
  <c r="E45" i="10"/>
  <c r="D45" i="10"/>
  <c r="C45" i="10"/>
  <c r="C20" i="2" l="1"/>
  <c r="C22" i="2" l="1"/>
  <c r="C24" i="2" s="1"/>
</calcChain>
</file>

<file path=xl/sharedStrings.xml><?xml version="1.0" encoding="utf-8"?>
<sst xmlns="http://schemas.openxmlformats.org/spreadsheetml/2006/main" count="1404" uniqueCount="1120">
  <si>
    <t>A.  GENERAL INFORMATION</t>
  </si>
  <si>
    <t>A0</t>
  </si>
  <si>
    <t>Are your responses to the CDS posted for reference on your institution's Web site?</t>
  </si>
  <si>
    <t>X</t>
  </si>
  <si>
    <t>Yes</t>
  </si>
  <si>
    <t>No</t>
  </si>
  <si>
    <t>If yes, please provide the URL of the corresponding Web page:</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</si>
  <si>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</si>
  <si>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</si>
  <si>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</si>
  <si>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Address Information</t>
  </si>
  <si>
    <t>Name of College/University:</t>
  </si>
  <si>
    <t>The College of Wooster</t>
  </si>
  <si>
    <t>Mailing Address:</t>
  </si>
  <si>
    <t>1189 Beall Ave</t>
  </si>
  <si>
    <t>City/State/Zip/Country:</t>
  </si>
  <si>
    <t xml:space="preserve">Wooster, OH, 44691 </t>
  </si>
  <si>
    <t>Street Address (if different):</t>
  </si>
  <si>
    <t>Main Phone Number:</t>
  </si>
  <si>
    <t>330-263-2000</t>
  </si>
  <si>
    <t>WWW Home Page Address:</t>
  </si>
  <si>
    <t>www.wooster.edu</t>
  </si>
  <si>
    <t>Admissions Phone Number:</t>
  </si>
  <si>
    <t>330-263-2322</t>
  </si>
  <si>
    <t>Admissions Toll-Free Phone Number:</t>
  </si>
  <si>
    <t>Admissions Office Mailing Address:</t>
  </si>
  <si>
    <t>847 College Ave</t>
  </si>
  <si>
    <t>Admissions Fax Number:</t>
  </si>
  <si>
    <t>330-263-2621</t>
  </si>
  <si>
    <t>Admissions E-mail Address:</t>
  </si>
  <si>
    <t>admissions@wooster.edu</t>
  </si>
  <si>
    <t>If there is a separate URL for your school’s online application, please specify:</t>
  </si>
  <si>
    <t>http://www.wooster.edu/admissions/apply/</t>
  </si>
  <si>
    <t>If you have a mailing address other than the above to which applications should be sent, please provide:</t>
  </si>
  <si>
    <t>A2</t>
  </si>
  <si>
    <r>
      <t xml:space="preserve">Source of institutional control </t>
    </r>
    <r>
      <rPr>
        <sz val="11"/>
        <rFont val="Corbel"/>
        <family val="2"/>
        <scheme val="minor"/>
      </rPr>
      <t>(Check only one)</t>
    </r>
    <r>
      <rPr>
        <b/>
        <sz val="11"/>
        <rFont val="Corbel"/>
        <family val="2"/>
        <scheme val="minor"/>
      </rPr>
      <t>:</t>
    </r>
  </si>
  <si>
    <t>Public</t>
  </si>
  <si>
    <t>x</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</si>
  <si>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</si>
  <si>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</si>
  <si>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</si>
  <si>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</si>
  <si>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</si>
  <si>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</si>
  <si>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</si>
  <si>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</si>
  <si>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</si>
  <si>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</si>
  <si>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</si>
  <si>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</si>
  <si>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</si>
  <si>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</si>
  <si>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</si>
  <si>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</si>
  <si>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</si>
  <si>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</si>
  <si>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</si>
  <si>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</si>
  <si>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</si>
  <si>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</si>
  <si>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</si>
  <si>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</si>
  <si>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</si>
  <si>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</si>
  <si>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</si>
  <si>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</si>
  <si>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</si>
  <si>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</si>
  <si>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B. ENROLLMENT AND PERSISTENCE</t>
  </si>
  <si>
    <t>B1</t>
  </si>
  <si>
    <t xml:space="preserve">Institutional Enrollment - Men and Women </t>
  </si>
  <si>
    <r>
      <t xml:space="preserve">Provide numbers of students for each of the following categories as of the institution's official fall reporting date or as of </t>
    </r>
    <r>
      <rPr>
        <b/>
        <u/>
        <sz val="11"/>
        <rFont val="Corbel"/>
        <family val="2"/>
        <scheme val="minor"/>
      </rPr>
      <t>October 15, 2020.</t>
    </r>
  </si>
  <si>
    <r>
      <t xml:space="preserve">•     Note: Report students formerly designated as “first professional” in the graduate cells. For information on 
      reporting study abroad students please see this </t>
    </r>
    <r>
      <rPr>
        <u/>
        <sz val="11"/>
        <color rgb="FF0000FF"/>
        <rFont val="Corbel"/>
        <family val="2"/>
        <scheme val="minor"/>
      </rPr>
      <t>link</t>
    </r>
    <r>
      <rPr>
        <sz val="11"/>
        <rFont val="Corbel"/>
        <family val="2"/>
        <scheme val="minor"/>
      </rPr>
      <t xml:space="preserve">. </t>
    </r>
  </si>
  <si>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</si>
  <si>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</si>
  <si>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</si>
  <si>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</si>
  <si>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</si>
  <si>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</si>
  <si>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</si>
  <si>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</si>
  <si>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</si>
  <si>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</si>
  <si>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</si>
  <si>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</si>
  <si>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</si>
  <si>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</si>
  <si>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</si>
  <si>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students</t>
  </si>
  <si>
    <t>Total all undergraduates</t>
  </si>
  <si>
    <t>Total all graduate</t>
  </si>
  <si>
    <t>GRAND TOTAL ALL STUDENTS</t>
  </si>
  <si>
    <t>B2</t>
  </si>
  <si>
    <t xml:space="preserve">Enrollment by Racial/Ethnic Category. </t>
  </si>
  <si>
    <r>
      <t xml:space="preserve">Provide numbers of undergraduate students for each of the following categories as of the institution’s official fall reporting date or as of </t>
    </r>
    <r>
      <rPr>
        <b/>
        <u/>
        <sz val="11"/>
        <rFont val="Corbel"/>
        <family val="2"/>
        <scheme val="minor"/>
      </rPr>
      <t>October 15, 2020</t>
    </r>
    <r>
      <rPr>
        <sz val="11"/>
        <rFont val="Corbel"/>
        <family val="2"/>
        <scheme val="minor"/>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</si>
  <si>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</si>
  <si>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</si>
  <si>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</si>
  <si>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Degree-Seeking
First-Time
First Year</t>
  </si>
  <si>
    <r>
      <rPr>
        <b/>
        <sz val="11"/>
        <rFont val="Corbel"/>
        <family val="2"/>
        <scheme val="minor"/>
      </rPr>
      <t xml:space="preserve">Degree-Seeking
Undergraduates </t>
    </r>
    <r>
      <rPr>
        <sz val="11"/>
        <rFont val="Corbel"/>
        <family val="2"/>
        <scheme val="minor"/>
      </rPr>
      <t>(include first-time first-year)</t>
    </r>
  </si>
  <si>
    <r>
      <rPr>
        <b/>
        <sz val="11"/>
        <rFont val="Corbel"/>
        <family val="2"/>
        <scheme val="minor"/>
      </rPr>
      <t xml:space="preserve">Total
Undergraduates </t>
    </r>
    <r>
      <rPr>
        <sz val="11"/>
        <rFont val="Corbel"/>
        <family val="2"/>
        <scheme val="minor"/>
      </rPr>
      <t>(both degree- and non-degree-seeking)</t>
    </r>
  </si>
  <si>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</si>
  <si>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</si>
  <si>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</si>
  <si>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</si>
  <si>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</si>
  <si>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</si>
  <si>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</si>
  <si>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</si>
  <si>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</si>
  <si>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</si>
  <si>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</si>
  <si>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</si>
  <si>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r>
      <t xml:space="preserve">Number of degrees awarded by your institution from </t>
    </r>
    <r>
      <rPr>
        <b/>
        <u/>
        <sz val="11"/>
        <rFont val="Corbel"/>
        <family val="2"/>
        <scheme val="minor"/>
      </rPr>
      <t>July 1, 2019, to June 30, 2020</t>
    </r>
    <r>
      <rPr>
        <b/>
        <sz val="11"/>
        <rFont val="Corbel"/>
        <family val="2"/>
        <scheme val="minor"/>
      </rPr>
      <t>.</t>
    </r>
  </si>
  <si>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</si>
  <si>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</si>
  <si>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</si>
  <si>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</si>
  <si>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</si>
  <si>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</si>
  <si>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</si>
  <si>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</si>
  <si>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</si>
  <si>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</si>
  <si>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</si>
  <si>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r>
      <t xml:space="preserve">•     For complete instructions and definitions of data elements, see the IPEDS GRS Forms and Instructions  for the 2020-2021 Survey. </t>
    </r>
    <r>
      <rPr>
        <u/>
        <sz val="11"/>
        <rFont val="Corbel"/>
        <family val="2"/>
        <scheme val="minor"/>
      </rPr>
      <t>https://nces.ed.gov/ipeds/use-the-data/survey-components/9/graduation-rates</t>
    </r>
    <r>
      <rPr>
        <sz val="11"/>
        <rFont val="Corbel"/>
        <family val="2"/>
        <scheme val="minor"/>
      </rPr>
      <t xml:space="preserve"> </t>
    </r>
  </si>
  <si>
    <r>
      <rPr>
        <b/>
        <sz val="11"/>
        <rFont val="Corbel"/>
        <family val="2"/>
        <scheme val="minor"/>
      </rPr>
      <t>In the following section for bachelor’s or equivalent programs, please disaggregate the Fall 2013 and Fall 2014 cohorts (formerly CDS B4-B11) into four groups:</t>
    </r>
    <r>
      <rPr>
        <sz val="11"/>
        <rFont val="Corbel"/>
        <family val="2"/>
        <scheme val="minor"/>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</si>
  <si>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For Bachelor’s or Equivalent Programs</t>
  </si>
  <si>
    <r>
      <t xml:space="preserve">Please provide data for the </t>
    </r>
    <r>
      <rPr>
        <b/>
        <sz val="11"/>
        <rFont val="Corbel"/>
        <family val="2"/>
        <scheme val="minor"/>
      </rPr>
      <t>Fall 2014</t>
    </r>
    <r>
      <rPr>
        <sz val="11"/>
        <rFont val="Corbel"/>
        <family val="2"/>
        <scheme val="minor"/>
      </rPr>
      <t xml:space="preserve"> cohort if available. If Fall 2014 cohort data are not available, provide data for the</t>
    </r>
    <r>
      <rPr>
        <b/>
        <sz val="11"/>
        <rFont val="Corbel"/>
        <family val="2"/>
        <scheme val="minor"/>
      </rPr>
      <t xml:space="preserve"> Fall 2013</t>
    </r>
    <r>
      <rPr>
        <sz val="11"/>
        <rFont val="Corbel"/>
        <family val="2"/>
        <scheme val="minor"/>
      </rPr>
      <t xml:space="preserve"> cohort.</t>
    </r>
  </si>
  <si>
    <t>Fall 2014 Cohort</t>
  </si>
  <si>
    <t>Recipients of a Federal Pell Grant</t>
  </si>
  <si>
    <t>Recipients of a Subsidized Stafford Loan who did not receive a Pell Grant</t>
  </si>
  <si>
    <t>Students who did not receive either a Pell Grant or a subsidized Stafford Loan</t>
  </si>
  <si>
    <r>
      <t xml:space="preserve">Total 
</t>
    </r>
    <r>
      <rPr>
        <sz val="9"/>
        <rFont val="Corbel"/>
        <family val="2"/>
        <scheme val="minor"/>
      </rPr>
      <t>(sum of 3 columns to the left)</t>
    </r>
  </si>
  <si>
    <t>A</t>
  </si>
  <si>
    <t>Initial 2014 cohort of first-time, full-time, bachelor's (or equivalent) degree-seeking undergraduate students</t>
  </si>
  <si>
    <t>B</t>
  </si>
  <si>
    <t>Of the initial 2014 cohort, how many did not persist and did not graduate for the following reasons: 
• Deceased
• Permanently Disabled
• Armed Forces
• Foreign Aid Service of the Federal Government
• Official church missions
• Report Total Allowable Exclusions</t>
  </si>
  <si>
    <t>C</t>
  </si>
  <si>
    <t>Final 2014 cohort, after adjusting for allowable exclusions</t>
  </si>
  <si>
    <t>D</t>
  </si>
  <si>
    <t>Of the initial 2014 cohort, how many completed the program in four years or less (by Aug. 31, 2018)</t>
  </si>
  <si>
    <t>E</t>
  </si>
  <si>
    <t>Of the initial 2014 cohort, how many completed the program in more than four years but in five years or less (after Aug. 31, 2018 and by Aug. 31, 2019)</t>
  </si>
  <si>
    <t>F</t>
  </si>
  <si>
    <t>Of the initial 2014 cohort, how many completed the program in more than five years but in six years or less (after Aug. 31, 2019 and by Aug. 31, 2020)</t>
  </si>
  <si>
    <t>G</t>
  </si>
  <si>
    <t>Total graduating within six years (sum of lines D, E, and F)</t>
  </si>
  <si>
    <t>H</t>
  </si>
  <si>
    <t>Six-year graduation rate for 2014 cohort (G divided by C)</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</si>
  <si>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</si>
  <si>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</si>
  <si>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</si>
  <si>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</si>
  <si>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B22</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</si>
  <si>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</si>
  <si>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C. FIRST-TIME, FIRST-YEAR (FRESHMAN) ADMISSION</t>
  </si>
  <si>
    <t>C1-C2: Applications</t>
  </si>
  <si>
    <t>C1</t>
  </si>
  <si>
    <r>
      <rPr>
        <b/>
        <sz val="11"/>
        <rFont val="Corbel"/>
        <family val="2"/>
        <scheme val="minor"/>
      </rPr>
      <t xml:space="preserve">First-time, first-year (freshman) students: </t>
    </r>
    <r>
      <rPr>
        <sz val="11"/>
        <rFont val="Corbel"/>
        <family val="2"/>
        <scheme val="minor"/>
      </rPr>
      <t xml:space="preserve">Provide the number of degree-seeking, first-time, first-year students who applied, were admitted, and enrolled (full- or part-time) in </t>
    </r>
    <r>
      <rPr>
        <b/>
        <sz val="11"/>
        <rFont val="Corbel"/>
        <family val="2"/>
        <scheme val="minor"/>
      </rPr>
      <t>Fall 2020</t>
    </r>
    <r>
      <rPr>
        <sz val="11"/>
        <rFont val="Corbel"/>
        <family val="2"/>
        <scheme val="minor"/>
      </rPr>
      <t xml:space="preserve">. </t>
    </r>
  </si>
  <si>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</si>
  <si>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</si>
  <si>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     Admitted applicants should include wait-listed students who were subsequently offered admission.</t>
  </si>
  <si>
    <t>Total first-time, first-year (freshman) men who applied</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</si>
  <si>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</si>
  <si>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</si>
  <si>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</si>
  <si>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</si>
  <si>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</si>
  <si>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</si>
  <si>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</si>
  <si>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</si>
  <si>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 xml:space="preserve">Freshman wait-listed students </t>
  </si>
  <si>
    <t>Students who met admission requirements but whose final admission was contingent on space availability</t>
  </si>
  <si>
    <t>Do you have a policy of placing students on a waiting list?</t>
  </si>
  <si>
    <r>
      <t xml:space="preserve">If yes, please answer the questions below for </t>
    </r>
    <r>
      <rPr>
        <b/>
        <sz val="11"/>
        <rFont val="Corbel"/>
        <family val="2"/>
        <scheme val="minor"/>
      </rPr>
      <t>Fall 2020</t>
    </r>
    <r>
      <rPr>
        <sz val="11"/>
        <rFont val="Corbel"/>
        <family val="2"/>
        <scheme val="minor"/>
      </rPr>
      <t xml:space="preserve"> admissions:</t>
    </r>
  </si>
  <si>
    <t>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</si>
  <si>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</si>
  <si>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</si>
  <si>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</si>
  <si>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</si>
  <si>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</si>
  <si>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</si>
  <si>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</si>
  <si>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</si>
  <si>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</si>
  <si>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</si>
  <si>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</si>
  <si>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</si>
  <si>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</si>
  <si>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</si>
  <si>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</si>
  <si>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</si>
  <si>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</si>
  <si>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</si>
  <si>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</si>
  <si>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r>
      <t xml:space="preserve">Distribution of high school units required and/or recommended. </t>
    </r>
    <r>
      <rPr>
        <sz val="11"/>
        <rFont val="Corbel"/>
        <family val="2"/>
        <scheme val="minor"/>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</si>
  <si>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</si>
  <si>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</si>
  <si>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</si>
  <si>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</si>
  <si>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</si>
  <si>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</si>
  <si>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</si>
  <si>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</si>
  <si>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</si>
  <si>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</si>
  <si>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</si>
  <si>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</si>
  <si>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</si>
  <si>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r>
      <t xml:space="preserve">Other </t>
    </r>
    <r>
      <rPr>
        <i/>
        <sz val="11"/>
        <rFont val="Corbel"/>
        <family val="2"/>
        <scheme val="minor"/>
      </rPr>
      <t>(specify)</t>
    </r>
  </si>
  <si>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</si>
  <si>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</si>
  <si>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</si>
  <si>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</si>
  <si>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</si>
  <si>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</si>
  <si>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</si>
  <si>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</si>
  <si>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</si>
  <si>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Relative importance of each of the following academic and nonacademic factors in your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</si>
  <si>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</si>
  <si>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</si>
  <si>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</si>
  <si>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</si>
  <si>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</si>
  <si>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</si>
  <si>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</si>
  <si>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</si>
  <si>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</si>
  <si>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x if submitted</t>
  </si>
  <si>
    <t>Application Essay</t>
  </si>
  <si>
    <t>Recommendation(s)</t>
  </si>
  <si>
    <t>Nonacademic</t>
  </si>
  <si>
    <t>Interview</t>
  </si>
  <si>
    <t>Extracurricular activities</t>
  </si>
  <si>
    <t>Talent/ability</t>
  </si>
  <si>
    <t>Character/personal qualities</t>
  </si>
  <si>
    <t xml:space="preserve">First generation </t>
  </si>
  <si>
    <t xml:space="preserve">x </t>
  </si>
  <si>
    <t>Alumni/ae relation</t>
  </si>
  <si>
    <t>Geographical residence</t>
  </si>
  <si>
    <t>State residency</t>
  </si>
  <si>
    <t>Religious affiliation/commitment</t>
  </si>
  <si>
    <t>Racial/ethnic status</t>
  </si>
  <si>
    <t>Volunteer work</t>
  </si>
  <si>
    <t>Work experience</t>
  </si>
  <si>
    <t>Level of applicant’s interest</t>
  </si>
  <si>
    <t>C8: SAT and ACT Policies</t>
  </si>
  <si>
    <t xml:space="preserve">Entrance exams </t>
  </si>
  <si>
    <r>
      <t xml:space="preserve">Does your institution make use of SAT, ACT, or SAT Subject Test scores in </t>
    </r>
    <r>
      <rPr>
        <b/>
        <sz val="11"/>
        <color indexed="8"/>
        <rFont val="Corbel"/>
        <family val="2"/>
        <scheme val="minor"/>
      </rPr>
      <t>admission</t>
    </r>
    <r>
      <rPr>
        <sz val="11"/>
        <color indexed="8"/>
        <rFont val="Corbel"/>
        <family val="2"/>
        <scheme val="minor"/>
      </rPr>
      <t xml:space="preserve"> decisions for first-time, first-year, degree-seeking applicants?   </t>
    </r>
  </si>
  <si>
    <t>x, if submitted</t>
  </si>
  <si>
    <t>C8A</t>
  </si>
  <si>
    <r>
      <t xml:space="preserve">If yes, place check marks in the appropriate boxes below to reflect your institution’s policies for use in admission for </t>
    </r>
    <r>
      <rPr>
        <b/>
        <sz val="11"/>
        <rFont val="Corbel"/>
        <family val="2"/>
        <scheme val="minor"/>
      </rPr>
      <t>Fall 2022.</t>
    </r>
  </si>
  <si>
    <t>ADMISSION</t>
  </si>
  <si>
    <t>Require for Some</t>
  </si>
  <si>
    <t>Consider if Submitted</t>
  </si>
  <si>
    <t>Not Used</t>
  </si>
  <si>
    <t>SAT or ACT</t>
  </si>
  <si>
    <t>ACT Only</t>
  </si>
  <si>
    <t>SAT Only</t>
  </si>
  <si>
    <t>SAT and SAT Subject Tests or ACT</t>
  </si>
  <si>
    <t>SAT Subject Tests</t>
  </si>
  <si>
    <t>C8B</t>
  </si>
  <si>
    <r>
      <t xml:space="preserve">If your institution will make use of the ACT in admission decisions for first-time, first-year, degree-seeking applicants for </t>
    </r>
    <r>
      <rPr>
        <b/>
        <sz val="11"/>
        <rFont val="Corbel"/>
        <family val="2"/>
        <scheme val="minor"/>
      </rPr>
      <t>Fall 2022</t>
    </r>
    <r>
      <rPr>
        <sz val="11"/>
        <rFont val="Corbel"/>
        <family val="2"/>
        <scheme val="minor"/>
      </rPr>
      <t xml:space="preserve"> please indicate which ONE of the following applies (regardless of whether the writing score will be used in the admissions process):</t>
    </r>
  </si>
  <si>
    <t>ACT with writing required</t>
  </si>
  <si>
    <t>ACT with writing recommended</t>
  </si>
  <si>
    <t>ACT with or without writing accepted</t>
  </si>
  <si>
    <r>
      <t xml:space="preserve">If your institution will make use of the SAT in admission decisions for first-time, first-year, degree-seeking applicants for </t>
    </r>
    <r>
      <rPr>
        <b/>
        <sz val="11"/>
        <color indexed="8"/>
        <rFont val="Corbel"/>
        <family val="2"/>
        <scheme val="minor"/>
      </rPr>
      <t>Fall 2022</t>
    </r>
    <r>
      <rPr>
        <sz val="11"/>
        <color indexed="8"/>
        <rFont val="Corbel"/>
        <family val="2"/>
        <scheme val="minor"/>
      </rPr>
      <t xml:space="preserve"> please indicate which ONE of the following applies (regardless of whether the Essay score will be used in the admissions process):</t>
    </r>
  </si>
  <si>
    <t>SAT with Essay component required</t>
  </si>
  <si>
    <t>SAT with Essay component recommended</t>
  </si>
  <si>
    <t>SAT with or without Essay component accepted</t>
  </si>
  <si>
    <t>C8C</t>
  </si>
  <si>
    <t>Please indicate how your institution will use the SAT or ACT essay component; check all that apply.</t>
  </si>
  <si>
    <t>SAT essay</t>
  </si>
  <si>
    <t>ACT essay</t>
  </si>
  <si>
    <t>For admission</t>
  </si>
  <si>
    <t>For placement</t>
  </si>
  <si>
    <t>For advising</t>
  </si>
  <si>
    <t>In place of an application essay</t>
  </si>
  <si>
    <t>As a validity check on the application process</t>
  </si>
  <si>
    <t>No college policy as of now</t>
  </si>
  <si>
    <t>Not using essay component</t>
  </si>
  <si>
    <t>C8D</t>
  </si>
  <si>
    <t>In addition, does your institution use applicants' test scores for academic advising?</t>
  </si>
  <si>
    <t>C8E</t>
  </si>
  <si>
    <t>Latest date by which SAT or ACT scores must be received for fall-term admission</t>
  </si>
  <si>
    <t>Latest date by which SAT Subject Test scores must be received for fall-term admission</t>
  </si>
  <si>
    <t>C8F</t>
  </si>
  <si>
    <t xml:space="preserve">If necessary, use this space to clarify your test policies (e.g., if tests are recommended for some students, or if tests are not required of some students):  </t>
  </si>
  <si>
    <t>C8G</t>
  </si>
  <si>
    <r>
      <t xml:space="preserve">Please indicate which tests your institution uses for </t>
    </r>
    <r>
      <rPr>
        <b/>
        <sz val="11"/>
        <color indexed="8"/>
        <rFont val="Corbel"/>
        <family val="2"/>
        <scheme val="minor"/>
      </rPr>
      <t>placement (e.g., state tests):</t>
    </r>
  </si>
  <si>
    <t>SAT</t>
  </si>
  <si>
    <t>ACT</t>
  </si>
  <si>
    <t>AP</t>
  </si>
  <si>
    <t>CLEP</t>
  </si>
  <si>
    <t>Institutional Exam</t>
  </si>
  <si>
    <t>State Exam (specify):</t>
  </si>
  <si>
    <t>C9-C12: Freshman Profile</t>
  </si>
  <si>
    <r>
      <t xml:space="preserve">Provide information for </t>
    </r>
    <r>
      <rPr>
        <b/>
        <sz val="11"/>
        <color indexed="8"/>
        <rFont val="Corbel"/>
        <family val="2"/>
        <scheme val="minor"/>
      </rPr>
      <t>ALL enrolled, degree-seeking, full-time and part-time, first-time, first-year (freshman) students</t>
    </r>
    <r>
      <rPr>
        <sz val="11"/>
        <color indexed="8"/>
        <rFont val="Corbel"/>
        <family val="2"/>
        <scheme val="minor"/>
      </rPr>
      <t xml:space="preserve"> enrolled in </t>
    </r>
    <r>
      <rPr>
        <b/>
        <sz val="11"/>
        <color indexed="8"/>
        <rFont val="Corbel"/>
        <family val="2"/>
        <scheme val="minor"/>
      </rPr>
      <t>Fall 2020</t>
    </r>
    <r>
      <rPr>
        <sz val="11"/>
        <color indexed="8"/>
        <rFont val="Corbel"/>
        <family val="2"/>
        <scheme val="minor"/>
      </rPr>
      <t>, including students who began studies during summer, international students/nonresident aliens, and students admitted under special arrangements.</t>
    </r>
  </si>
  <si>
    <t>C9</t>
  </si>
  <si>
    <t>Percent and number of first-time, first-year (freshman) students enrolled in Fall 2020 who submitted national standardized (SAT/ACT) test scores.</t>
  </si>
  <si>
    <r>
      <t xml:space="preserve">•     Include information for </t>
    </r>
    <r>
      <rPr>
        <b/>
        <sz val="11"/>
        <color indexed="8"/>
        <rFont val="Corbel"/>
        <family val="2"/>
        <scheme val="minor"/>
      </rPr>
      <t>ALL enrolled, degree-seeking, first-time, first-year (freshman) students 
      who submitted test scores.</t>
    </r>
  </si>
  <si>
    <r>
      <t xml:space="preserve">•     </t>
    </r>
    <r>
      <rPr>
        <sz val="11"/>
        <color indexed="8"/>
        <rFont val="Corbel"/>
        <family val="2"/>
        <scheme val="minor"/>
      </rPr>
      <t>Do not include partial test scores (e.g., mathematics scores but not critical reading for a category of 
      students) or combine other standardized test results (such as TOEFL) in this item.</t>
    </r>
  </si>
  <si>
    <r>
      <t xml:space="preserve">•     </t>
    </r>
    <r>
      <rPr>
        <sz val="11"/>
        <color indexed="8"/>
        <rFont val="Corbel"/>
        <family val="2"/>
        <scheme val="minor"/>
      </rPr>
      <t>Do not convert SAT scores to ACT scores and vice versa.</t>
    </r>
  </si>
  <si>
    <r>
      <t xml:space="preserve">•     </t>
    </r>
    <r>
      <rPr>
        <sz val="11"/>
        <color indexed="8"/>
        <rFont val="Corbel"/>
        <family val="2"/>
        <scheme val="minor"/>
      </rPr>
      <t>If a student submitted multiple sets of scores for a single test, report this information according to how 
      you use the data. For example:</t>
    </r>
  </si>
  <si>
    <r>
      <t xml:space="preserve">•     </t>
    </r>
    <r>
      <rPr>
        <sz val="11"/>
        <color indexed="8"/>
        <rFont val="Corbel"/>
        <family val="2"/>
        <scheme val="minor"/>
      </rPr>
      <t>If you consider the highest scores from either submission, use the highest combination of scores 
      (e.g., verbal from one submission, math from the other).</t>
    </r>
  </si>
  <si>
    <r>
      <t xml:space="preserve">•     </t>
    </r>
    <r>
      <rPr>
        <sz val="11"/>
        <color indexed="8"/>
        <rFont val="Corbel"/>
        <family val="2"/>
        <scheme val="minor"/>
      </rPr>
      <t>If you average the scores, use the average to report the scores.</t>
    </r>
  </si>
  <si>
    <t>Percent</t>
  </si>
  <si>
    <t>Number</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</si>
  <si>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</si>
  <si>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</si>
  <si>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</si>
  <si>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</si>
  <si>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25th Percentile</t>
  </si>
  <si>
    <t>75th Percentile</t>
  </si>
  <si>
    <t>SAT Composite</t>
  </si>
  <si>
    <t>SAT Evidence-Based Reading and Writing</t>
  </si>
  <si>
    <t>SAT Math</t>
  </si>
  <si>
    <t>ACT Composite</t>
  </si>
  <si>
    <t>ACT Math</t>
  </si>
  <si>
    <t>ACT English</t>
  </si>
  <si>
    <t>ACT Writing</t>
  </si>
  <si>
    <t>Percent of first-time, first-year (freshman) students with scores in each range:</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</si>
  <si>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</si>
  <si>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</si>
  <si>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</si>
  <si>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</si>
  <si>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</si>
  <si>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</si>
  <si>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</si>
  <si>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</si>
  <si>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</si>
  <si>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</si>
  <si>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</si>
  <si>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</si>
  <si>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</si>
  <si>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</si>
  <si>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</si>
  <si>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</si>
  <si>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</si>
  <si>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</si>
  <si>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</si>
  <si>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</si>
  <si>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</si>
  <si>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of all degree-seeking, first-time, first-year (freshman) students who had high school class rank within each of the following ranges (report information for those students from whom you collected high school rank information)</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</si>
  <si>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</si>
  <si>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</si>
  <si>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</si>
  <si>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</si>
  <si>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</si>
  <si>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</si>
  <si>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</si>
  <si>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Percent of total first-time, first-year (freshmen) students who submitted high school class rank:</t>
  </si>
  <si>
    <t>C11</t>
  </si>
  <si>
    <t>Percentage of all enrolled, degree-seeking, first-time, first-year (freshman) students who had high school grade-point averages within each of the following ranges (using 4.0 scale).  Report information only for those students from whom you collected high school GPA.</t>
  </si>
  <si>
    <t>Percent who had GPA of 4.0</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</si>
  <si>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</si>
  <si>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</si>
  <si>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</si>
  <si>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</si>
  <si>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</si>
  <si>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</si>
  <si>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</si>
  <si>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</si>
  <si>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</si>
  <si>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</si>
  <si>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C13-C20: Admission Policies</t>
  </si>
  <si>
    <t>C13</t>
  </si>
  <si>
    <t>Application Fee</t>
  </si>
  <si>
    <t>If your institution has waived its application fee for the Fall 2021 admission cycle please select no.</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</si>
  <si>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</si>
  <si>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</si>
  <si>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</si>
  <si>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</si>
  <si>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</si>
  <si>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</si>
  <si>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</si>
  <si>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</si>
  <si>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</si>
  <si>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</si>
  <si>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</si>
  <si>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</si>
  <si>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</si>
  <si>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Priority Date</t>
  </si>
  <si>
    <t>C15</t>
  </si>
  <si>
    <t>Are first-time, first-year students accepted for terms other than the fall?</t>
  </si>
  <si>
    <t>C16</t>
  </si>
  <si>
    <r>
      <t xml:space="preserve">Notification to applicants of admission decision sent </t>
    </r>
    <r>
      <rPr>
        <i/>
        <sz val="11"/>
        <color indexed="8"/>
        <rFont val="Corbel"/>
        <family val="2"/>
        <scheme val="minor"/>
      </rPr>
      <t>(fill in one only)</t>
    </r>
  </si>
  <si>
    <t xml:space="preserve">On a rolling basis beginning (date):  </t>
  </si>
  <si>
    <t xml:space="preserve">By (date):  </t>
  </si>
  <si>
    <t xml:space="preserve">Other:  </t>
  </si>
  <si>
    <t>C17</t>
  </si>
  <si>
    <r>
      <t xml:space="preserve">Reply policy for admitted applicants </t>
    </r>
    <r>
      <rPr>
        <i/>
        <sz val="11"/>
        <rFont val="Corbel"/>
        <family val="2"/>
        <scheme val="minor"/>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</si>
  <si>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</si>
  <si>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</si>
  <si>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</si>
  <si>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</si>
  <si>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</si>
  <si>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</si>
  <si>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</si>
  <si>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</si>
  <si>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</si>
  <si>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</si>
  <si>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</si>
  <si>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</si>
  <si>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</si>
  <si>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</si>
  <si>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1 year</t>
  </si>
  <si>
    <t>C19</t>
  </si>
  <si>
    <t>Early admission of high school students</t>
  </si>
  <si>
    <t>Does your institution allow high school students to enroll as full-time, first-time, first-year (freshman) students one year or more before high school graduation?</t>
  </si>
  <si>
    <t>C20</t>
  </si>
  <si>
    <r>
      <t xml:space="preserve">Common Application: </t>
    </r>
    <r>
      <rPr>
        <sz val="11"/>
        <rFont val="Corbel"/>
        <family val="2"/>
        <scheme val="minor"/>
      </rPr>
      <t>Question removed from CDS. (Initiated during 2006-2007 cycle)</t>
    </r>
  </si>
  <si>
    <t>C21-C22: 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</si>
  <si>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</si>
  <si>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</si>
  <si>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</si>
  <si>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</si>
  <si>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</si>
  <si>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</si>
  <si>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</si>
  <si>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</si>
  <si>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2020 entering class:</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</si>
  <si>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</si>
  <si>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</si>
  <si>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</si>
  <si>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</si>
  <si>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</si>
  <si>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</si>
  <si>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</si>
  <si>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</si>
  <si>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</si>
  <si>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</si>
  <si>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</si>
  <si>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</si>
  <si>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</si>
  <si>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</si>
  <si>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</si>
  <si>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r>
      <t xml:space="preserve">Provide the number of students who applied, were admitted, and enrolled as degree-seeking transfer students in </t>
    </r>
    <r>
      <rPr>
        <b/>
        <u/>
        <sz val="11"/>
        <rFont val="Corbel"/>
        <family val="2"/>
        <scheme val="minor"/>
      </rPr>
      <t>Fall 2020.</t>
    </r>
  </si>
  <si>
    <t>Applicants</t>
  </si>
  <si>
    <t>Admitted Applicants</t>
  </si>
  <si>
    <t>Enrolled Applicants</t>
  </si>
  <si>
    <t>Total</t>
  </si>
  <si>
    <t>D3-D11: Application for Admission</t>
  </si>
  <si>
    <t>D3</t>
  </si>
  <si>
    <t>Indicate terms for which transfers may enroll:</t>
  </si>
  <si>
    <t>Fall</t>
  </si>
  <si>
    <t>Winter</t>
  </si>
  <si>
    <t>Spring</t>
  </si>
  <si>
    <t>Summer</t>
  </si>
  <si>
    <t>D4</t>
  </si>
  <si>
    <t>Must a transfer applicant have a minimum number of credits completed or else must apply as an entering freshman?</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</si>
  <si>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</si>
  <si>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</si>
  <si>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</si>
  <si>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</si>
  <si>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</si>
  <si>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</si>
  <si>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</si>
  <si>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</si>
  <si>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</si>
  <si>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</si>
  <si>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</si>
  <si>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</si>
  <si>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</si>
  <si>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</si>
  <si>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</si>
  <si>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</si>
  <si>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</si>
  <si>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</si>
  <si>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</si>
  <si>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</si>
  <si>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</si>
  <si>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</si>
  <si>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</si>
  <si>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</si>
  <si>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</si>
  <si>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</si>
  <si>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</si>
  <si>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</si>
  <si>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</si>
  <si>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</si>
  <si>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</si>
  <si>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Unit Type</t>
  </si>
  <si>
    <t>D13</t>
  </si>
  <si>
    <t>Maximum number of credits or courses that may be transferred from a two-year institution:</t>
  </si>
  <si>
    <t>course unit</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</si>
  <si>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</si>
  <si>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</si>
  <si>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</si>
  <si>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</si>
  <si>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</si>
  <si>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</si>
  <si>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</si>
  <si>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</si>
  <si>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</si>
  <si>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</si>
  <si>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</si>
  <si>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</si>
  <si>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</si>
  <si>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</si>
  <si>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</si>
  <si>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</si>
  <si>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</si>
  <si>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</si>
  <si>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</si>
  <si>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</si>
  <si>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</si>
  <si>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</si>
  <si>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</si>
  <si>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E. ACADEMIC OFFERINGS AND POLICIES</t>
  </si>
  <si>
    <t>E1</t>
  </si>
  <si>
    <r>
      <t xml:space="preserve">Special study options: </t>
    </r>
    <r>
      <rPr>
        <sz val="11"/>
        <rFont val="Corbel"/>
        <family val="2"/>
        <scheme val="minor"/>
      </rPr>
      <t>Identify those programs available at your institution. Refer to the glossary for definitions.</t>
    </r>
  </si>
  <si>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</si>
  <si>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</si>
  <si>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</si>
  <si>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</si>
  <si>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</si>
  <si>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</si>
  <si>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</si>
  <si>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</si>
  <si>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</si>
  <si>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</si>
  <si>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</si>
  <si>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</si>
  <si>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</si>
  <si>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</si>
  <si>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</si>
  <si>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</si>
  <si>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</si>
  <si>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</si>
  <si>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</si>
  <si>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Has been removed from the CDS.</t>
  </si>
  <si>
    <t>E3</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</si>
  <si>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</si>
  <si>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</si>
  <si>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</si>
  <si>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</si>
  <si>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</si>
  <si>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</si>
  <si>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</si>
  <si>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</si>
  <si>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</si>
  <si>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F. STUDENT LIFE</t>
  </si>
  <si>
    <t>F1</t>
  </si>
  <si>
    <t>Percentages of first-time, first-year (freshman) degree-seeking students and degree-seeking undergraduates enrolled in Fall 2020 who fit the following categories:</t>
  </si>
  <si>
    <t xml:space="preserve">First-time, first-year (freshman) students </t>
  </si>
  <si>
    <t>Percent who are from out of state (exclude international/nonresident aliens from the numerator and denominator)</t>
  </si>
  <si>
    <t>Percent of men who join fraternities</t>
  </si>
  <si>
    <t>Percent of women who join sororities</t>
  </si>
  <si>
    <t>Percent of students age 25 and older</t>
  </si>
  <si>
    <t>Average age of full-time students</t>
  </si>
  <si>
    <t>Average age of all students (full- and part-time)</t>
  </si>
  <si>
    <t>F2</t>
  </si>
  <si>
    <r>
      <t xml:space="preserve">Activities offered. </t>
    </r>
    <r>
      <rPr>
        <sz val="11"/>
        <rFont val="Corbel"/>
        <family val="2"/>
        <scheme val="minor"/>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</si>
  <si>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</si>
  <si>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</si>
  <si>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</si>
  <si>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</si>
  <si>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</si>
  <si>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</si>
  <si>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</si>
  <si>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</si>
  <si>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</si>
  <si>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</si>
  <si>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</si>
  <si>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</si>
  <si>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</si>
  <si>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</si>
  <si>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</si>
  <si>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</si>
  <si>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</si>
  <si>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</si>
  <si>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</si>
  <si>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</si>
  <si>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</si>
  <si>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</si>
  <si>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1"/>
        <rFont val="Corbel"/>
        <family val="2"/>
        <scheme val="minor"/>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</si>
  <si>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</si>
  <si>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</si>
  <si>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</si>
  <si>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</si>
  <si>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</si>
  <si>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</si>
  <si>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</si>
  <si>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t xml:space="preserve">Housing: </t>
    </r>
    <r>
      <rPr>
        <sz val="11"/>
        <rFont val="Corbel"/>
        <family val="2"/>
        <scheme val="minor"/>
      </rPr>
      <t>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</si>
  <si>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</si>
  <si>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</si>
  <si>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</si>
  <si>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</si>
  <si>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</si>
  <si>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</si>
  <si>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</si>
  <si>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</si>
  <si>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</si>
  <si>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</si>
  <si>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</si>
  <si>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</si>
  <si>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G. ANNUAL EXPENSES</t>
  </si>
  <si>
    <t>G0</t>
  </si>
  <si>
    <t>Please provide the URL of your institution’s net price calculator:</t>
  </si>
  <si>
    <t>Provide 2020-2021 academic year costs of attendance for the following categories that are applicable to your institution.</t>
  </si>
  <si>
    <t>Check here if your institution's 2020-2021 academic year costs of attendance are not available at this time and provide an approximate date (i.e., month/day) when your institution's final 2021-2022 academic year costs of attendance will be available:</t>
  </si>
  <si>
    <t>G1</t>
  </si>
  <si>
    <t>Undergraduate full-time tuition, required fees, room and board</t>
  </si>
  <si>
    <t xml:space="preserve">List the typical tuition, required fees, and room and board for a full-time undergraduate student for the FULL 2020-2021 academic year. (30 semester hours or 45 quarter hours for institutions that derive annual tuition by multiplying credit hour cost by number of credits). </t>
  </si>
  <si>
    <r>
      <rPr>
        <sz val="11"/>
        <color indexed="8"/>
        <rFont val="Corbel"/>
        <family val="2"/>
        <scheme val="minor"/>
      </rPr>
      <t>•</t>
    </r>
    <r>
      <rPr>
        <b/>
        <sz val="11"/>
        <color indexed="8"/>
        <rFont val="Corbel"/>
        <family val="2"/>
        <scheme val="minor"/>
      </rPr>
      <t xml:space="preserve">     </t>
    </r>
    <r>
      <rPr>
        <sz val="11"/>
        <color indexed="8"/>
        <rFont val="Corbel"/>
        <family val="2"/>
        <scheme val="minor"/>
      </rPr>
      <t xml:space="preserve">A full academic year refers to the period of time generally extending from September to June; usually  equated to two semesters, two trimesters, three quarters, or the period covered by a four-one-four plan. </t>
    </r>
  </si>
  <si>
    <t xml:space="preserve">•     Room and board is defined as double occupancy and 19 meals per week or the maximum meal plan. </t>
  </si>
  <si>
    <r>
      <rPr>
        <sz val="11"/>
        <color indexed="8"/>
        <rFont val="Corbel"/>
        <family val="2"/>
        <scheme val="minor"/>
      </rPr>
      <t>•</t>
    </r>
    <r>
      <rPr>
        <b/>
        <sz val="11"/>
        <color indexed="8"/>
        <rFont val="Corbel"/>
        <family val="2"/>
        <scheme val="minor"/>
      </rPr>
      <t xml:space="preserve">     Required fees </t>
    </r>
    <r>
      <rPr>
        <sz val="11"/>
        <color indexed="8"/>
        <rFont val="Corbel"/>
        <family val="2"/>
        <scheme val="minor"/>
      </rPr>
      <t xml:space="preserve">include only charges that all full-time students must pay that are </t>
    </r>
    <r>
      <rPr>
        <b/>
        <sz val="11"/>
        <color indexed="8"/>
        <rFont val="Corbel"/>
        <family val="2"/>
        <scheme val="minor"/>
      </rPr>
      <t>not</t>
    </r>
    <r>
      <rPr>
        <sz val="11"/>
        <color indexed="8"/>
        <rFont val="Corbel"/>
        <family val="2"/>
        <scheme val="minor"/>
      </rPr>
      <t xml:space="preserve"> included in tuition (e.g., registration, health, or activity fees.) </t>
    </r>
  </si>
  <si>
    <r>
      <t xml:space="preserve">•     Do </t>
    </r>
    <r>
      <rPr>
        <b/>
        <i/>
        <sz val="11"/>
        <color indexed="8"/>
        <rFont val="Corbel"/>
        <family val="2"/>
        <scheme val="minor"/>
      </rPr>
      <t>not</t>
    </r>
    <r>
      <rPr>
        <sz val="11"/>
        <color indexed="8"/>
        <rFont val="Corbel"/>
        <family val="2"/>
        <scheme val="minor"/>
      </rPr>
      <t xml:space="preserve"> include optional fees (e.g., parking, laboratory use).</t>
    </r>
  </si>
  <si>
    <t>First-Year</t>
  </si>
  <si>
    <t>PRIVATE INSTITUTIONS</t>
  </si>
  <si>
    <t>Tuition: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</si>
  <si>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</si>
  <si>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</si>
  <si>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</si>
  <si>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</si>
  <si>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</si>
  <si>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</si>
  <si>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Minimum</t>
  </si>
  <si>
    <t>Maximum</t>
  </si>
  <si>
    <t>G2</t>
  </si>
  <si>
    <t>Number of credits per term a student can take for the stated full-time tuition.</t>
  </si>
  <si>
    <t>2.5 courses</t>
  </si>
  <si>
    <t>4.25 courses</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</si>
  <si>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</si>
  <si>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</si>
  <si>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</si>
  <si>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</si>
  <si>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</si>
  <si>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</si>
  <si>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</si>
  <si>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</si>
  <si>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</si>
  <si>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</si>
  <si>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</si>
  <si>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</si>
  <si>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</si>
  <si>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t>
  </si>
  <si>
    <t>Transportation:</t>
  </si>
  <si>
    <t>Other expenses:</t>
  </si>
  <si>
    <t>* If your college cannot provide separate room and board figures for commuters not living at home</t>
  </si>
  <si>
    <t>G6</t>
  </si>
  <si>
    <t xml:space="preserve">Undergraduate per-credit-hour charges (tuition only): </t>
  </si>
  <si>
    <t>PRIVATE INSTITUTIONS:</t>
  </si>
  <si>
    <t>PUBLIC INSTITUTIONS:</t>
  </si>
  <si>
    <t>In-district:</t>
  </si>
  <si>
    <t>In-state (out-of-district):</t>
  </si>
  <si>
    <t>Out-of-state:</t>
  </si>
  <si>
    <t>NONRESIDENT ALIENS:</t>
  </si>
  <si>
    <t>H. FINANCIAL AID</t>
  </si>
  <si>
    <t>Please refer to the following financial aid definitions when completing Section H.</t>
  </si>
  <si>
    <r>
      <rPr>
        <b/>
        <sz val="11"/>
        <color indexed="8"/>
        <rFont val="Corbel"/>
        <family val="2"/>
        <scheme val="minor"/>
      </rPr>
      <t>Awarded aid:</t>
    </r>
    <r>
      <rPr>
        <sz val="11"/>
        <color indexed="8"/>
        <rFont val="Corbel"/>
        <family val="2"/>
        <scheme val="minor"/>
      </rPr>
      <t xml:space="preserve"> The dollar amounts offered to financial aid applicants.</t>
    </r>
  </si>
  <si>
    <r>
      <rPr>
        <b/>
        <sz val="11"/>
        <color indexed="8"/>
        <rFont val="Corbel"/>
        <family val="2"/>
        <scheme val="minor"/>
      </rPr>
      <t>Financial aid applicant:</t>
    </r>
    <r>
      <rPr>
        <sz val="11"/>
        <color indexed="8"/>
        <rFont val="Corbel"/>
        <family val="2"/>
        <scheme val="minor"/>
      </rPr>
      <t xml:space="preserve"> Any applicant who submits any one of the institutionally required financial aid applications/forms, such as the FAFSA. </t>
    </r>
  </si>
  <si>
    <r>
      <rPr>
        <b/>
        <sz val="11"/>
        <color indexed="8"/>
        <rFont val="Corbel"/>
        <family val="2"/>
        <scheme val="minor"/>
      </rPr>
      <t>Indebtedness:</t>
    </r>
    <r>
      <rPr>
        <sz val="11"/>
        <color indexed="8"/>
        <rFont val="Corbel"/>
        <family val="2"/>
        <scheme val="minor"/>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1"/>
        <color indexed="8"/>
        <rFont val="Corbel"/>
        <family val="2"/>
        <scheme val="minor"/>
      </rPr>
      <t>should</t>
    </r>
    <r>
      <rPr>
        <sz val="11"/>
        <color indexed="8"/>
        <rFont val="Corbel"/>
        <family val="2"/>
        <scheme val="minor"/>
      </rPr>
      <t xml:space="preserve"> be included.</t>
    </r>
  </si>
  <si>
    <r>
      <rPr>
        <b/>
        <sz val="11"/>
        <color indexed="8"/>
        <rFont val="Corbel"/>
        <family val="2"/>
        <scheme val="minor"/>
      </rPr>
      <t>Institutional scholarships and grants:</t>
    </r>
    <r>
      <rPr>
        <sz val="11"/>
        <color indexed="8"/>
        <rFont val="Corbel"/>
        <family val="2"/>
        <scheme val="minor"/>
      </rPr>
      <t xml:space="preserve"> Endowed scholarships, annual gifts and tuition funded grants for which the institution determines the recipient.</t>
    </r>
  </si>
  <si>
    <r>
      <rPr>
        <b/>
        <sz val="11"/>
        <color indexed="8"/>
        <rFont val="Corbel"/>
        <family val="2"/>
        <scheme val="minor"/>
      </rPr>
      <t>Financial need:</t>
    </r>
    <r>
      <rPr>
        <sz val="11"/>
        <color indexed="8"/>
        <rFont val="Corbel"/>
        <family val="2"/>
        <scheme val="minor"/>
      </rPr>
      <t xml:space="preserve"> As determined by your institution using the federal methodology and/or your institution's own standards.</t>
    </r>
  </si>
  <si>
    <r>
      <rPr>
        <b/>
        <sz val="11"/>
        <color indexed="8"/>
        <rFont val="Corbel"/>
        <family val="2"/>
        <scheme val="minor"/>
      </rPr>
      <t>Need-based aid:</t>
    </r>
    <r>
      <rPr>
        <sz val="11"/>
        <color indexed="8"/>
        <rFont val="Corbel"/>
        <family val="2"/>
        <scheme val="minor"/>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</si>
  <si>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1"/>
        <color indexed="8"/>
        <rFont val="Corbel"/>
        <family val="2"/>
        <scheme val="minor"/>
      </rPr>
      <t>Need-based scholarship or grant aid:</t>
    </r>
    <r>
      <rPr>
        <sz val="11"/>
        <color indexed="8"/>
        <rFont val="Corbel"/>
        <family val="2"/>
        <scheme val="minor"/>
      </rPr>
      <t xml:space="preserve"> Scholarships and grants from institutional, state, federal, or other sources for which a student must have financial need to qualify.</t>
    </r>
  </si>
  <si>
    <r>
      <rPr>
        <b/>
        <sz val="11"/>
        <color indexed="8"/>
        <rFont val="Corbel"/>
        <family val="2"/>
        <scheme val="minor"/>
      </rPr>
      <t xml:space="preserve">Need-based self-help aid: </t>
    </r>
    <r>
      <rPr>
        <sz val="11"/>
        <color indexed="8"/>
        <rFont val="Corbel"/>
        <family val="2"/>
        <scheme val="minor"/>
      </rPr>
      <t>Loans and jobs from institutional, state, federal, or other sources for which a student must demonstrate financial need to qualify.</t>
    </r>
  </si>
  <si>
    <r>
      <rPr>
        <b/>
        <sz val="11"/>
        <color indexed="8"/>
        <rFont val="Corbel"/>
        <family val="2"/>
        <scheme val="minor"/>
      </rPr>
      <t xml:space="preserve">Non-need-based scholarship or grant aid: </t>
    </r>
    <r>
      <rPr>
        <sz val="11"/>
        <color indexed="8"/>
        <rFont val="Corbel"/>
        <family val="2"/>
        <scheme val="minor"/>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</si>
  <si>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</si>
  <si>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</si>
  <si>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</si>
  <si>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</si>
  <si>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</si>
  <si>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</si>
  <si>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</si>
  <si>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</si>
  <si>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</si>
  <si>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</si>
  <si>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1"/>
        <color indexed="8"/>
        <rFont val="Corbel"/>
        <family val="2"/>
        <scheme val="minor"/>
      </rPr>
      <t>Non-need-based self-help aid:</t>
    </r>
    <r>
      <rPr>
        <sz val="11"/>
        <color indexed="8"/>
        <rFont val="Corbel"/>
        <family val="2"/>
        <scheme val="minor"/>
      </rPr>
      <t xml:space="preserve"> Loans and jobs from institutional, state, or other sources for which a student need not demonstrate financial need to qualify.</t>
    </r>
  </si>
  <si>
    <r>
      <rPr>
        <b/>
        <sz val="11"/>
        <color indexed="8"/>
        <rFont val="Corbel"/>
        <family val="2"/>
        <scheme val="minor"/>
      </rPr>
      <t>Private student loans:</t>
    </r>
    <r>
      <rPr>
        <sz val="11"/>
        <color indexed="8"/>
        <rFont val="Corbel"/>
        <family val="2"/>
        <scheme val="minor"/>
      </rPr>
      <t xml:space="preserve"> A nonfederal loan made by a lender such as a bank, credit union or private lender used to pay for up to the annual cost of education, less any financial aid received.</t>
    </r>
  </si>
  <si>
    <r>
      <rPr>
        <b/>
        <sz val="11"/>
        <color indexed="8"/>
        <rFont val="Corbel"/>
        <family val="2"/>
        <scheme val="minor"/>
      </rPr>
      <t>External scholarships and grants:</t>
    </r>
    <r>
      <rPr>
        <sz val="11"/>
        <color indexed="8"/>
        <rFont val="Corbel"/>
        <family val="2"/>
        <scheme val="minor"/>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</si>
  <si>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1"/>
        <color indexed="8"/>
        <rFont val="Corbel"/>
        <family val="2"/>
        <scheme val="minor"/>
      </rPr>
      <t>Work study and employment:</t>
    </r>
    <r>
      <rPr>
        <sz val="11"/>
        <color indexed="8"/>
        <rFont val="Corbel"/>
        <family val="2"/>
        <scheme val="minor"/>
      </rPr>
      <t xml:space="preserve"> Federal and state work study aid, and any employment packaged by your institution in financial aid awards.</t>
    </r>
  </si>
  <si>
    <t>DO NOT INCLUDE ANY AID RELATED TO THE CARES ACT OR UNIQUE THE COVID-19 PANDEMIC</t>
  </si>
  <si>
    <t>Aid Awarded to Enrolled Undergraduates</t>
  </si>
  <si>
    <t>H1</t>
  </si>
  <si>
    <r>
      <t xml:space="preserve">Enter total dollar amounts </t>
    </r>
    <r>
      <rPr>
        <b/>
        <sz val="11"/>
        <color indexed="8"/>
        <rFont val="Corbel"/>
        <family val="2"/>
        <scheme val="minor"/>
      </rPr>
      <t>awarded</t>
    </r>
    <r>
      <rPr>
        <sz val="11"/>
        <color indexed="8"/>
        <rFont val="Corbel"/>
        <family val="2"/>
        <scheme val="minor"/>
      </rPr>
      <t xml:space="preserve"> to enrolled full-time and less than full-time degree-seeking undergraduates</t>
    </r>
    <r>
      <rPr>
        <b/>
        <sz val="11"/>
        <color indexed="8"/>
        <rFont val="Corbel"/>
        <family val="2"/>
        <scheme val="minor"/>
      </rPr>
      <t xml:space="preserve"> (using the same cohort reported in CDS Question B1, “total degree-seeking” undergraduates)</t>
    </r>
    <r>
      <rPr>
        <sz val="11"/>
        <color indexed="8"/>
        <rFont val="Corbel"/>
        <family val="2"/>
        <scheme val="minor"/>
      </rPr>
      <t xml:space="preserve"> in the following categories.</t>
    </r>
  </si>
  <si>
    <t>•     If the data being reported are final figures for the 2019-2020 academic year (see the next item below),   use the 2019-2020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</si>
  <si>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</si>
  <si>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</si>
  <si>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 need-based scholarship or grant aid” on the last page of the definitions section.</t>
  </si>
  <si>
    <t>•     Do NOT include any aid related to the CARES Act or unique to the COVID-19 pandemic.</t>
  </si>
  <si>
    <t>2020-2021 estimated</t>
  </si>
  <si>
    <t>2020-2021 Final</t>
  </si>
  <si>
    <r>
      <t xml:space="preserve">Indicate the academic year for which data are reported for </t>
    </r>
    <r>
      <rPr>
        <b/>
        <sz val="11"/>
        <color indexed="8"/>
        <rFont val="Corbel"/>
        <family val="2"/>
        <scheme val="minor"/>
      </rPr>
      <t>items H1, H2, H2A</t>
    </r>
    <r>
      <rPr>
        <sz val="11"/>
        <color indexed="8"/>
        <rFont val="Corbel"/>
        <family val="2"/>
        <scheme val="minor"/>
      </rPr>
      <t xml:space="preserve">, and </t>
    </r>
    <r>
      <rPr>
        <b/>
        <sz val="11"/>
        <color indexed="8"/>
        <rFont val="Corbel"/>
        <family val="2"/>
        <scheme val="minor"/>
      </rPr>
      <t>H6</t>
    </r>
    <r>
      <rPr>
        <sz val="11"/>
        <color indexed="8"/>
        <rFont val="Corbel"/>
        <family val="2"/>
        <scheme val="minor"/>
      </rPr>
      <t xml:space="preserve"> below:</t>
    </r>
  </si>
  <si>
    <r>
      <t xml:space="preserve">Which needs-analysis methodology does your institution use in awarding institutional aid? </t>
    </r>
    <r>
      <rPr>
        <b/>
        <sz val="11"/>
        <rFont val="Corbel"/>
        <family val="2"/>
        <scheme val="minor"/>
      </rPr>
      <t>(Formerly H3)</t>
    </r>
  </si>
  <si>
    <t>Federal methodology (FM)</t>
  </si>
  <si>
    <t>Institutional methodology (IM)</t>
  </si>
  <si>
    <t>Both FM and IM</t>
  </si>
  <si>
    <r>
      <t xml:space="preserve">Need-based
</t>
    </r>
    <r>
      <rPr>
        <sz val="10"/>
        <rFont val="Corbel"/>
        <family val="2"/>
        <scheme val="minor"/>
      </rPr>
      <t>(Include non-need-based aid use to meet need.)</t>
    </r>
  </si>
  <si>
    <r>
      <t xml:space="preserve">Non-need-based
</t>
    </r>
    <r>
      <rPr>
        <sz val="10"/>
        <rFont val="Corbel"/>
        <family val="2"/>
        <scheme val="minor"/>
      </rPr>
      <t>(Exclude non-need-based aid use to meet need.)</t>
    </r>
  </si>
  <si>
    <t>Scholarships/Grants</t>
  </si>
  <si>
    <t>Federal</t>
  </si>
  <si>
    <r>
      <rPr>
        <b/>
        <sz val="11"/>
        <rFont val="Corbel"/>
        <family val="2"/>
        <scheme val="minor"/>
      </rPr>
      <t>State</t>
    </r>
    <r>
      <rPr>
        <sz val="11"/>
        <rFont val="Corbel"/>
        <family val="2"/>
        <scheme val="minor"/>
      </rPr>
      <t xml:space="preserve"> all states, not only the state in which your institution is located</t>
    </r>
  </si>
  <si>
    <r>
      <rPr>
        <b/>
        <sz val="11"/>
        <rFont val="Corbel"/>
        <family val="2"/>
        <scheme val="minor"/>
      </rPr>
      <t>Institutional:</t>
    </r>
    <r>
      <rPr>
        <sz val="11"/>
        <rFont val="Corbel"/>
        <family val="2"/>
        <scheme val="minor"/>
      </rPr>
      <t xml:space="preserve"> Endowed scholarships, annual gifts and tuition funded grants, awarded by the college, excluding athletic aid and tuition waivers (which are reported below).</t>
    </r>
  </si>
  <si>
    <r>
      <rPr>
        <b/>
        <sz val="11"/>
        <rFont val="Corbel"/>
        <family val="2"/>
        <scheme val="minor"/>
      </rPr>
      <t>Scholarships/grants from external sources</t>
    </r>
    <r>
      <rPr>
        <sz val="11"/>
        <rFont val="Corbel"/>
        <family val="2"/>
        <scheme val="minor"/>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</si>
  <si>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</si>
  <si>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</si>
  <si>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</si>
  <si>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</si>
  <si>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</si>
  <si>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</si>
  <si>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</si>
  <si>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b/>
        <sz val="11"/>
        <rFont val="Corbel"/>
        <family val="2"/>
        <scheme val="minor"/>
      </rPr>
      <t>Tuition Waivers</t>
    </r>
    <r>
      <rPr>
        <sz val="11"/>
        <rFont val="Corbel"/>
        <family val="2"/>
        <scheme val="minor"/>
      </rPr>
      <t xml:space="preserve">
Note: Reporting is optional. Report tuition waivers in this row if you choose to report them. Do not report tuition waivers elsewhere.</t>
    </r>
  </si>
  <si>
    <t>Athletic Awards</t>
  </si>
  <si>
    <t>H2</t>
  </si>
  <si>
    <r>
      <t xml:space="preserve">Number of Enrolled Students Awarded Aid: </t>
    </r>
    <r>
      <rPr>
        <sz val="11"/>
        <rFont val="Corbel"/>
        <family val="2"/>
        <scheme val="minor"/>
      </rPr>
      <t>List the number of degree-seeking full-time and less-than-full-time undergraduates who applied for and were awarded financial aid from any source.</t>
    </r>
  </si>
  <si>
    <r>
      <rPr>
        <sz val="11"/>
        <rFont val="Corbel"/>
        <family val="2"/>
        <scheme val="minor"/>
      </rPr>
      <t>•</t>
    </r>
    <r>
      <rPr>
        <b/>
        <sz val="11"/>
        <rFont val="Corbel"/>
        <family val="2"/>
        <scheme val="minor"/>
      </rPr>
      <t xml:space="preserve">     Aid that is non-need-based but that was used to meet need should be counted as need-
      based aid.</t>
    </r>
  </si>
  <si>
    <r>
      <rPr>
        <sz val="11"/>
        <rFont val="Corbel"/>
        <family val="2"/>
        <scheme val="minor"/>
      </rPr>
      <t xml:space="preserve">•     </t>
    </r>
    <r>
      <rPr>
        <u/>
        <sz val="11"/>
        <rFont val="Corbel"/>
        <family val="2"/>
        <scheme val="minor"/>
      </rPr>
      <t>Numbers should reflect the cohort awarded the dollars reported in H1.</t>
    </r>
  </si>
  <si>
    <t>•     In the chart below, students may be counted in more than one row, and full-time freshmen 
      should also be counted as full-time undergraduates.</t>
  </si>
  <si>
    <r>
      <rPr>
        <sz val="11"/>
        <color rgb="FFFF0000"/>
        <rFont val="Corbel"/>
        <family val="2"/>
        <scheme val="minor"/>
      </rPr>
      <t>•</t>
    </r>
    <r>
      <rPr>
        <b/>
        <sz val="11"/>
        <color rgb="FFFF0000"/>
        <rFont val="Corbel"/>
        <family val="2"/>
        <scheme val="minor"/>
      </rPr>
      <t xml:space="preserve">     Do NOT include any aid related to the CARES Act or unique to the COVID-19 pandemic.</t>
    </r>
  </si>
  <si>
    <t>First-time Full-time Freshmen</t>
  </si>
  <si>
    <r>
      <t xml:space="preserve">Full-time Undergrad 
</t>
    </r>
    <r>
      <rPr>
        <sz val="10"/>
        <rFont val="Corbel"/>
        <family val="2"/>
        <scheme val="minor"/>
      </rPr>
      <t>(Incl. Fresh)</t>
    </r>
  </si>
  <si>
    <t>Less Than
Full-time
Undergrad</t>
  </si>
  <si>
    <t>Number of degree-seeking undergraduate students (CDS Item B1 if reporting on Fall 2020 cohort)</t>
  </si>
  <si>
    <r>
      <t xml:space="preserve">Number of students in line </t>
    </r>
    <r>
      <rPr>
        <b/>
        <sz val="11"/>
        <rFont val="Corbel"/>
        <family val="2"/>
        <scheme val="minor"/>
      </rPr>
      <t>a</t>
    </r>
    <r>
      <rPr>
        <sz val="11"/>
        <rFont val="Corbel"/>
        <family val="2"/>
        <scheme val="minor"/>
      </rPr>
      <t xml:space="preserve"> who applied for need-based financial aid</t>
    </r>
  </si>
  <si>
    <r>
      <t xml:space="preserve">Number of students in line </t>
    </r>
    <r>
      <rPr>
        <b/>
        <sz val="11"/>
        <rFont val="Corbel"/>
        <family val="2"/>
        <scheme val="minor"/>
      </rPr>
      <t>b</t>
    </r>
    <r>
      <rPr>
        <sz val="11"/>
        <rFont val="Corbel"/>
        <family val="2"/>
        <scheme val="minor"/>
      </rPr>
      <t xml:space="preserve"> who were determined to have financial need</t>
    </r>
  </si>
  <si>
    <r>
      <t xml:space="preserve">Number of students in line </t>
    </r>
    <r>
      <rPr>
        <b/>
        <sz val="11"/>
        <rFont val="Corbel"/>
        <family val="2"/>
        <scheme val="minor"/>
      </rPr>
      <t>c</t>
    </r>
    <r>
      <rPr>
        <sz val="11"/>
        <rFont val="Corbel"/>
        <family val="2"/>
        <scheme val="minor"/>
      </rPr>
      <t xml:space="preserve"> who were awarded any financial aid</t>
    </r>
  </si>
  <si>
    <r>
      <t xml:space="preserve">Number of students in line </t>
    </r>
    <r>
      <rPr>
        <b/>
        <sz val="11"/>
        <rFont val="Corbel"/>
        <family val="2"/>
        <scheme val="minor"/>
      </rPr>
      <t>d</t>
    </r>
    <r>
      <rPr>
        <sz val="11"/>
        <rFont val="Corbel"/>
        <family val="2"/>
        <scheme val="minor"/>
      </rPr>
      <t xml:space="preserve"> who were awarded any need-based scholarship or grant aid</t>
    </r>
  </si>
  <si>
    <r>
      <t xml:space="preserve">Number of students in line </t>
    </r>
    <r>
      <rPr>
        <b/>
        <sz val="11"/>
        <rFont val="Corbel"/>
        <family val="2"/>
        <scheme val="minor"/>
      </rPr>
      <t>d</t>
    </r>
    <r>
      <rPr>
        <sz val="11"/>
        <rFont val="Corbel"/>
        <family val="2"/>
        <scheme val="minor"/>
      </rPr>
      <t xml:space="preserve"> who were awarded any need-based self-help aid</t>
    </r>
  </si>
  <si>
    <r>
      <t xml:space="preserve">Number of students in line </t>
    </r>
    <r>
      <rPr>
        <b/>
        <sz val="11"/>
        <rFont val="Corbel"/>
        <family val="2"/>
        <scheme val="minor"/>
      </rPr>
      <t>d</t>
    </r>
    <r>
      <rPr>
        <sz val="11"/>
        <rFont val="Corbel"/>
        <family val="2"/>
        <scheme val="minor"/>
      </rPr>
      <t xml:space="preserve"> who were awarded any non-need-based scholarship or grant aid</t>
    </r>
  </si>
  <si>
    <r>
      <t xml:space="preserve">Number of students in line </t>
    </r>
    <r>
      <rPr>
        <b/>
        <sz val="11"/>
        <rFont val="Corbel"/>
        <family val="2"/>
        <scheme val="minor"/>
      </rPr>
      <t>d</t>
    </r>
    <r>
      <rPr>
        <sz val="11"/>
        <rFont val="Corbel"/>
        <family val="2"/>
        <scheme val="minor"/>
      </rPr>
      <t xml:space="preserve"> whose need was fully met (</t>
    </r>
    <r>
      <rPr>
        <u/>
        <sz val="11"/>
        <rFont val="Corbel"/>
        <family val="2"/>
        <scheme val="minor"/>
      </rPr>
      <t>exclude PLUS loans, unsubsidized loans, and private alternative loans</t>
    </r>
    <r>
      <rPr>
        <sz val="11"/>
        <rFont val="Corbel"/>
        <family val="2"/>
        <scheme val="minor"/>
      </rPr>
      <t>)</t>
    </r>
  </si>
  <si>
    <t>I</t>
  </si>
  <si>
    <r>
      <t xml:space="preserve">On average, the percentage of need that was met of students who were awarded any need-based aid. Exclude any aid that was awarded in excess of need as well as any resources that were awarded to replace EFC </t>
    </r>
    <r>
      <rPr>
        <u/>
        <sz val="11"/>
        <rFont val="Corbel"/>
        <family val="2"/>
        <scheme val="minor"/>
      </rPr>
      <t>(PLUS loans, unsubsidized loans, and private alternative loans)</t>
    </r>
  </si>
  <si>
    <t>J</t>
  </si>
  <si>
    <r>
      <t xml:space="preserve">The average financial aid package of those in line </t>
    </r>
    <r>
      <rPr>
        <b/>
        <sz val="11"/>
        <rFont val="Corbel"/>
        <family val="2"/>
        <scheme val="minor"/>
      </rPr>
      <t>d</t>
    </r>
    <r>
      <rPr>
        <sz val="11"/>
        <rFont val="Corbel"/>
        <family val="2"/>
        <scheme val="minor"/>
      </rPr>
      <t xml:space="preserve">. Exclude any resources that were awarded to replace EFC </t>
    </r>
    <r>
      <rPr>
        <u/>
        <sz val="11"/>
        <rFont val="Corbel"/>
        <family val="2"/>
        <scheme val="minor"/>
      </rPr>
      <t>(PLUS loans, unsubsidized loans, and private alternative loans)</t>
    </r>
  </si>
  <si>
    <t>K</t>
  </si>
  <si>
    <r>
      <t>Average need-based scholarship and grant award of those in line</t>
    </r>
    <r>
      <rPr>
        <b/>
        <sz val="11"/>
        <rFont val="Corbel"/>
        <family val="2"/>
        <scheme val="minor"/>
      </rPr>
      <t xml:space="preserve"> e</t>
    </r>
  </si>
  <si>
    <t>L</t>
  </si>
  <si>
    <r>
      <t>Average need-based self-help award (</t>
    </r>
    <r>
      <rPr>
        <u/>
        <sz val="11"/>
        <rFont val="Corbel"/>
        <family val="2"/>
        <scheme val="minor"/>
      </rPr>
      <t>excluding PLUS loans, unsubsidized loans, and private alternative loans</t>
    </r>
    <r>
      <rPr>
        <sz val="11"/>
        <rFont val="Corbel"/>
        <family val="2"/>
        <scheme val="minor"/>
      </rPr>
      <t xml:space="preserve">) of those in line </t>
    </r>
    <r>
      <rPr>
        <b/>
        <sz val="11"/>
        <rFont val="Corbel"/>
        <family val="2"/>
        <scheme val="minor"/>
      </rPr>
      <t>f</t>
    </r>
  </si>
  <si>
    <t>M</t>
  </si>
  <si>
    <r>
      <t>Average need-based loan (</t>
    </r>
    <r>
      <rPr>
        <u/>
        <sz val="11"/>
        <rFont val="Corbel"/>
        <family val="2"/>
        <scheme val="minor"/>
      </rPr>
      <t>excluding PLUS loans, unsubsidized loans, and private alternative loans</t>
    </r>
    <r>
      <rPr>
        <sz val="11"/>
        <rFont val="Corbel"/>
        <family val="2"/>
        <scheme val="minor"/>
      </rPr>
      <t>) of those in line</t>
    </r>
    <r>
      <rPr>
        <b/>
        <sz val="11"/>
        <rFont val="Corbel"/>
        <family val="2"/>
        <scheme val="minor"/>
      </rPr>
      <t xml:space="preserve"> f </t>
    </r>
    <r>
      <rPr>
        <sz val="11"/>
        <rFont val="Corbel"/>
        <family val="2"/>
        <scheme val="minor"/>
      </rPr>
      <t>who were awarded a need-based loan</t>
    </r>
  </si>
  <si>
    <t>H2A</t>
  </si>
  <si>
    <r>
      <t xml:space="preserve">Number of Enrolled Students Awarded Non-need-based Scholarships and Grants: </t>
    </r>
    <r>
      <rPr>
        <sz val="11"/>
        <rFont val="Corbel"/>
        <family val="2"/>
        <scheme val="minor"/>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</si>
  <si>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</si>
  <si>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</si>
  <si>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First-time
Full-time
Freshmen</t>
  </si>
  <si>
    <t>Full-time
Undergrad
(Incl. Fresh.)</t>
  </si>
  <si>
    <t>N</t>
  </si>
  <si>
    <r>
      <t xml:space="preserve">Number of students in line </t>
    </r>
    <r>
      <rPr>
        <b/>
        <sz val="11"/>
        <rFont val="Corbel"/>
        <family val="2"/>
        <scheme val="minor"/>
      </rPr>
      <t>a</t>
    </r>
    <r>
      <rPr>
        <sz val="11"/>
        <rFont val="Corbel"/>
        <family val="2"/>
        <scheme val="minor"/>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</si>
  <si>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</si>
  <si>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11"/>
        <rFont val="Corbel"/>
        <family val="2"/>
        <scheme val="minor"/>
      </rPr>
      <t>n</t>
    </r>
  </si>
  <si>
    <t>P</t>
  </si>
  <si>
    <r>
      <t xml:space="preserve">Number of students in line </t>
    </r>
    <r>
      <rPr>
        <b/>
        <sz val="11"/>
        <rFont val="Corbel"/>
        <family val="2"/>
        <scheme val="minor"/>
      </rPr>
      <t>a</t>
    </r>
    <r>
      <rPr>
        <sz val="11"/>
        <rFont val="Corbel"/>
        <family val="2"/>
        <scheme val="minor"/>
      </rPr>
      <t xml:space="preserve"> who were awarded an institutional non-need-based athletic scholarship or grant</t>
    </r>
  </si>
  <si>
    <t>Q</t>
  </si>
  <si>
    <r>
      <t xml:space="preserve">Average dollar amount of institutional non-need-based athletic scholarships and grants awarded to students in line </t>
    </r>
    <r>
      <rPr>
        <b/>
        <sz val="11"/>
        <rFont val="Corbel"/>
        <family val="2"/>
        <scheme val="minor"/>
      </rPr>
      <t>p</t>
    </r>
  </si>
  <si>
    <t xml:space="preserve">Note: These are the graduates and loan types to include and exclude in order to fill out CDS H4 and H5. </t>
  </si>
  <si>
    <t>Include:</t>
  </si>
  <si>
    <r>
      <rPr>
        <sz val="11"/>
        <color indexed="8"/>
        <rFont val="Corbel"/>
        <family val="2"/>
        <scheme val="minor"/>
      </rPr>
      <t>•</t>
    </r>
    <r>
      <rPr>
        <b/>
        <sz val="11"/>
        <color indexed="8"/>
        <rFont val="Corbel"/>
        <family val="2"/>
        <scheme val="minor"/>
      </rPr>
      <t xml:space="preserve">     </t>
    </r>
    <r>
      <rPr>
        <sz val="11"/>
        <color indexed="8"/>
        <rFont val="Corbel"/>
        <family val="2"/>
        <scheme val="minor"/>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</si>
  <si>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</si>
  <si>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</si>
  <si>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</si>
  <si>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</si>
  <si>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</si>
  <si>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</si>
  <si>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</si>
  <si>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r>
      <rPr>
        <sz val="11"/>
        <color rgb="FFFF0000"/>
        <rFont val="Corbel"/>
        <family val="2"/>
        <scheme val="minor"/>
      </rPr>
      <t>•</t>
    </r>
    <r>
      <rPr>
        <sz val="11"/>
        <rFont val="Corbel"/>
        <family val="2"/>
        <scheme val="minor"/>
      </rPr>
      <t xml:space="preserve">     </t>
    </r>
    <r>
      <rPr>
        <b/>
        <sz val="11"/>
        <color rgb="FFFF0000"/>
        <rFont val="Corbel"/>
        <family val="2"/>
        <scheme val="minor"/>
      </rPr>
      <t>Any aid related to the CARE Act or unique the COVID-19 pandemic.</t>
    </r>
  </si>
  <si>
    <t>H4</t>
  </si>
  <si>
    <t>Provide the number of students in the 2020 undergraduate class who started at your institution as first-time students and received a bachelor's degree between July 1, 2019 and June 30, 2020. Exclude students who transferred into your institution.</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</si>
  <si>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</si>
  <si>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</si>
  <si>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</si>
  <si>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</si>
  <si>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</si>
  <si>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</si>
  <si>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</si>
  <si>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</si>
  <si>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</si>
  <si>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</si>
  <si>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</si>
  <si>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</si>
  <si>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</si>
  <si>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</si>
  <si>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</si>
  <si>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</si>
  <si>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</si>
  <si>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</si>
  <si>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</si>
  <si>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</si>
  <si>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</si>
  <si>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</si>
  <si>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</si>
  <si>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</si>
  <si>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</si>
  <si>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</si>
  <si>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</si>
  <si>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</si>
  <si>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</si>
  <si>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</si>
  <si>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</si>
  <si>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</si>
  <si>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either/</t>
  </si>
  <si>
    <t>Institution's own financial aid form</t>
  </si>
  <si>
    <t>or</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</si>
  <si>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</si>
  <si>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</si>
  <si>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</si>
  <si>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</si>
  <si>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</si>
  <si>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</si>
  <si>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</si>
  <si>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</si>
  <si>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</si>
  <si>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</si>
  <si>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</si>
  <si>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</si>
  <si>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</si>
  <si>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</si>
  <si>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</si>
  <si>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</si>
  <si>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</si>
  <si>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</si>
  <si>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</si>
  <si>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</si>
  <si>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</si>
  <si>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Direct Subsidized Stafford Loans</t>
  </si>
  <si>
    <t>Direct Unsubsidized Stafford Loans</t>
  </si>
  <si>
    <t>Direct PLUS Loans</t>
  </si>
  <si>
    <t>Federal Perkins Loans</t>
  </si>
  <si>
    <t>Federal Nursing Loans</t>
  </si>
  <si>
    <t>State Loans</t>
  </si>
  <si>
    <t>College/university loans from institutional funds</t>
  </si>
  <si>
    <t>H13</t>
  </si>
  <si>
    <t>Need Based Scholarships and Grants</t>
  </si>
  <si>
    <t>Federal Pell</t>
  </si>
  <si>
    <t>SEOG</t>
  </si>
  <si>
    <t>State scholarships/grants</t>
  </si>
  <si>
    <t>Private scholarships</t>
  </si>
  <si>
    <t>College/university scholarship or grant aid from institutional funds</t>
  </si>
  <si>
    <t>United Negro College Fund</t>
  </si>
  <si>
    <t>Federal Nursing Scholarship</t>
  </si>
  <si>
    <t>H14</t>
  </si>
  <si>
    <t>Check off criteria used in awarding institutional aid. Check all that apply.</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</si>
  <si>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</si>
  <si>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</si>
  <si>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</si>
  <si>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</si>
  <si>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</si>
  <si>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</si>
  <si>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</si>
  <si>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</si>
  <si>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</si>
  <si>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</si>
  <si>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</si>
  <si>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</si>
  <si>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</si>
  <si>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</si>
  <si>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</si>
  <si>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</si>
  <si>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 INSTRUCTIONAL FACULTY AND CLASS SIZE</t>
  </si>
  <si>
    <t>I-1.</t>
  </si>
  <si>
    <t>Please report the number of instructional faculty members in each category for Fall 2020.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</si>
  <si>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</si>
  <si>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</si>
  <si>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</si>
  <si>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</si>
  <si>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</si>
  <si>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</si>
  <si>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</si>
  <si>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</si>
  <si>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</si>
  <si>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</si>
  <si>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</si>
  <si>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</si>
  <si>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</si>
  <si>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b/>
        <i/>
        <sz val="11"/>
        <rFont val="Corbel"/>
        <family val="2"/>
        <scheme val="minor"/>
      </rPr>
      <t>Full-time instructional faculty:</t>
    </r>
    <r>
      <rPr>
        <i/>
        <sz val="11"/>
        <rFont val="Corbel"/>
        <family val="2"/>
        <scheme val="minor"/>
      </rPr>
      <t xml:space="preserve"> </t>
    </r>
    <r>
      <rPr>
        <sz val="11"/>
        <rFont val="Corbel"/>
        <family val="2"/>
        <scheme val="minor"/>
      </rPr>
      <t>faculty employed on a full-time basis for instruction (including those with released time for research)</t>
    </r>
  </si>
  <si>
    <r>
      <rPr>
        <b/>
        <i/>
        <sz val="11"/>
        <rFont val="Corbel"/>
        <family val="2"/>
        <scheme val="minor"/>
      </rPr>
      <t>Part-time instructional faculty:</t>
    </r>
    <r>
      <rPr>
        <i/>
        <sz val="11"/>
        <rFont val="Corbel"/>
        <family val="2"/>
        <scheme val="minor"/>
      </rPr>
      <t xml:space="preserve"> </t>
    </r>
    <r>
      <rPr>
        <sz val="11"/>
        <rFont val="Corbel"/>
        <family val="2"/>
        <scheme val="minor"/>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</si>
  <si>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11"/>
        <rFont val="Corbel"/>
        <family val="2"/>
        <scheme val="minor"/>
      </rPr>
      <t>Minority faculty:</t>
    </r>
    <r>
      <rPr>
        <i/>
        <sz val="11"/>
        <rFont val="Corbel"/>
        <family val="2"/>
        <scheme val="minor"/>
      </rPr>
      <t xml:space="preserve"> </t>
    </r>
    <r>
      <rPr>
        <sz val="11"/>
        <rFont val="Corbel"/>
        <family val="2"/>
        <scheme val="minor"/>
      </rPr>
      <t xml:space="preserve">includes faculty who designate themselves as Black, non-Hispanic; American Indian or Alaska Native; Asian, Native Hawaiian or other Pacific Islander, or Hispanic. </t>
    </r>
  </si>
  <si>
    <r>
      <rPr>
        <b/>
        <i/>
        <sz val="11"/>
        <rFont val="Corbel"/>
        <family val="2"/>
        <scheme val="minor"/>
      </rPr>
      <t xml:space="preserve">Doctorate: </t>
    </r>
    <r>
      <rPr>
        <sz val="11"/>
        <rFont val="Corbel"/>
        <family val="2"/>
        <scheme val="minor"/>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</si>
  <si>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11"/>
        <rFont val="Corbel"/>
        <family val="2"/>
        <scheme val="minor"/>
      </rPr>
      <t xml:space="preserve">Terminal master’s degree: </t>
    </r>
    <r>
      <rPr>
        <sz val="11"/>
        <rFont val="Corbel"/>
        <family val="2"/>
        <scheme val="minor"/>
      </rPr>
      <t>a master’s degree that is considered the highest degree in a field: example, M. Arch (in architecture) and MFA (master of fine arts in art or theater).</t>
    </r>
  </si>
  <si>
    <t>Full-Time</t>
  </si>
  <si>
    <t>Part-Time</t>
  </si>
  <si>
    <t>Total number of instructional faculty</t>
  </si>
  <si>
    <t>Total number who are members of minority groups</t>
  </si>
  <si>
    <t>Total number who are women</t>
  </si>
  <si>
    <t>Total number who are men</t>
  </si>
  <si>
    <t>Total number who are nonresident aliens (international)</t>
  </si>
  <si>
    <t>Total number with doctorate, or other terminal degree</t>
  </si>
  <si>
    <t>Total number whose highest degree is a master’s but not a terminal master’s</t>
  </si>
  <si>
    <t>Total number whose highest degree is a bachelor’s</t>
  </si>
  <si>
    <r>
      <t xml:space="preserve">Total number whose highest degree is unknown or other (Note: Items </t>
    </r>
    <r>
      <rPr>
        <b/>
        <sz val="11"/>
        <rFont val="Corbel"/>
        <family val="2"/>
        <scheme val="minor"/>
      </rPr>
      <t>f</t>
    </r>
    <r>
      <rPr>
        <sz val="11"/>
        <rFont val="Corbel"/>
        <family val="2"/>
        <scheme val="minor"/>
      </rPr>
      <t xml:space="preserve">, </t>
    </r>
    <r>
      <rPr>
        <b/>
        <sz val="11"/>
        <rFont val="Corbel"/>
        <family val="2"/>
        <scheme val="minor"/>
      </rPr>
      <t>g</t>
    </r>
    <r>
      <rPr>
        <sz val="11"/>
        <rFont val="Corbel"/>
        <family val="2"/>
        <scheme val="minor"/>
      </rPr>
      <t xml:space="preserve">, </t>
    </r>
    <r>
      <rPr>
        <b/>
        <sz val="11"/>
        <rFont val="Corbel"/>
        <family val="2"/>
        <scheme val="minor"/>
      </rPr>
      <t>h</t>
    </r>
    <r>
      <rPr>
        <sz val="11"/>
        <rFont val="Corbel"/>
        <family val="2"/>
        <scheme val="minor"/>
      </rPr>
      <t xml:space="preserve">, and </t>
    </r>
    <r>
      <rPr>
        <b/>
        <sz val="11"/>
        <rFont val="Corbel"/>
        <family val="2"/>
        <scheme val="minor"/>
      </rPr>
      <t>i</t>
    </r>
    <r>
      <rPr>
        <sz val="11"/>
        <rFont val="Corbel"/>
        <family val="2"/>
        <scheme val="minor"/>
      </rPr>
      <t xml:space="preserve"> must sum up to item </t>
    </r>
    <r>
      <rPr>
        <b/>
        <sz val="11"/>
        <rFont val="Corbel"/>
        <family val="2"/>
        <scheme val="minor"/>
      </rPr>
      <t>a</t>
    </r>
    <r>
      <rPr>
        <sz val="11"/>
        <rFont val="Corbel"/>
        <family val="2"/>
        <scheme val="minor"/>
      </rPr>
      <t>.)</t>
    </r>
  </si>
  <si>
    <t>Total number in stand-alone graduate/professional programs in which faculty teach virtually only graduate-level students</t>
  </si>
  <si>
    <t>I-2.</t>
  </si>
  <si>
    <t>Student to Faculty Ratio</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</si>
  <si>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</si>
  <si>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 Do not count undergraduate or graduate student teaching assistants as faculty.</t>
  </si>
  <si>
    <t>Fall 2020 Student to Faculty ratio</t>
  </si>
  <si>
    <t>to 1</t>
  </si>
  <si>
    <t>(based on</t>
  </si>
  <si>
    <t>students</t>
  </si>
  <si>
    <t>and</t>
  </si>
  <si>
    <t>faculty).</t>
  </si>
  <si>
    <t xml:space="preserve">I-3. </t>
  </si>
  <si>
    <t>Undergraduate Class Size</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</si>
  <si>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</si>
  <si>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</si>
  <si>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1"/>
        <rFont val="Corbel"/>
        <family val="2"/>
        <scheme val="minor"/>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1"/>
        <color rgb="FFFF0000"/>
        <rFont val="Corbel"/>
        <family val="2"/>
        <scheme val="minor"/>
      </rPr>
      <t>should</t>
    </r>
    <r>
      <rPr>
        <sz val="11"/>
        <rFont val="Corbel"/>
        <family val="2"/>
        <scheme val="minor"/>
      </rPr>
      <t xml:space="preserve"> be counted only once and should not be duplicated because of course catalog cross-listings.</t>
    </r>
  </si>
  <si>
    <r>
      <t xml:space="preserve">Class Subsections:  </t>
    </r>
    <r>
      <rPr>
        <sz val="11"/>
        <rFont val="Corbel"/>
        <family val="2"/>
        <scheme val="minor"/>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</si>
  <si>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1"/>
        <rFont val="Corbel"/>
        <family val="2"/>
        <scheme val="minor"/>
      </rPr>
      <t>class sections</t>
    </r>
    <r>
      <rPr>
        <sz val="11"/>
        <rFont val="Corbel"/>
        <family val="2"/>
        <scheme val="minor"/>
      </rPr>
      <t xml:space="preserve"> and </t>
    </r>
    <r>
      <rPr>
        <i/>
        <sz val="11"/>
        <rFont val="Corbel"/>
        <family val="2"/>
        <scheme val="minor"/>
      </rPr>
      <t>class subsections</t>
    </r>
    <r>
      <rPr>
        <sz val="11"/>
        <rFont val="Corbel"/>
        <family val="2"/>
        <scheme val="minor"/>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</si>
  <si>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Number of Class Sections with Undergraduates Enrolled</t>
  </si>
  <si>
    <t>Undergraduate Class Size (provide numbers)</t>
  </si>
  <si>
    <t>2-9</t>
  </si>
  <si>
    <t>10-19</t>
  </si>
  <si>
    <t>20-29</t>
  </si>
  <si>
    <t>30-39</t>
  </si>
  <si>
    <t>40-49</t>
  </si>
  <si>
    <t>50-99</t>
  </si>
  <si>
    <t>100+</t>
  </si>
  <si>
    <t>CLASS SECTIONS</t>
  </si>
  <si>
    <t>CLASS SUB-SECTIONS</t>
  </si>
  <si>
    <t>J. Disciplinary areas of DEGREES CONFERRED</t>
  </si>
  <si>
    <t>J1</t>
  </si>
  <si>
    <t>Degrees conferred between July 1, 2019 and June 30, 2020</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</si>
  <si>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</si>
  <si>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</si>
  <si>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</si>
  <si>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</si>
  <si>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t>CIP 2020 Categories to Include</t>
  </si>
  <si>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</si>
  <si>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</si>
  <si>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</si>
  <si>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</si>
  <si>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</si>
  <si>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</si>
  <si>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</si>
  <si>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</si>
  <si>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</si>
  <si>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</si>
  <si>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</si>
  <si>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</si>
  <si>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</si>
  <si>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</si>
  <si>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</si>
  <si>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</si>
  <si>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</si>
  <si>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</si>
  <si>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</si>
  <si>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</si>
  <si>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</si>
  <si>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</si>
  <si>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</si>
  <si>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</si>
  <si>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</si>
  <si>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</si>
  <si>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</si>
  <si>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</si>
  <si>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</si>
  <si>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</si>
  <si>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</si>
  <si>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</si>
  <si>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</si>
  <si>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</si>
  <si>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</si>
  <si>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</si>
  <si>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</si>
  <si>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</si>
  <si>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</si>
  <si>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</si>
  <si>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</si>
  <si>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</si>
  <si>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Other</t>
  </si>
  <si>
    <t>TOTAL (should = 100%)</t>
  </si>
  <si>
    <t>Common Data Set Definitions</t>
  </si>
  <si>
    <r>
      <t xml:space="preserve">¨        </t>
    </r>
    <r>
      <rPr>
        <b/>
        <sz val="11"/>
        <color rgb="FF000000"/>
        <rFont val="Corbel"/>
        <family val="2"/>
        <scheme val="minor"/>
      </rPr>
      <t>All definitions related to the financial aid section appear at the end of the Definitions document.</t>
    </r>
  </si>
  <si>
    <t xml:space="preserve">¨        Items preceded by an asterisk (*) represent definitions agreed to among publishers which do not appear on the CDS document but may be present on individual publishers’ surveys. </t>
  </si>
  <si>
    <r>
      <t xml:space="preserve">*Academic advisement: </t>
    </r>
    <r>
      <rPr>
        <sz val="11"/>
        <color rgb="FF000000"/>
        <rFont val="Corbel"/>
        <family val="2"/>
        <scheme val="minor"/>
      </rPr>
      <t>Plan under which each student is assigned to a faculty member or a trained adviser, who, through regular meetings, helps the student plan and implement immediate and long-term academic and vocational goals.</t>
    </r>
  </si>
  <si>
    <r>
      <t xml:space="preserve">Accelerated program: </t>
    </r>
    <r>
      <rPr>
        <sz val="11"/>
        <color rgb="FF000000"/>
        <rFont val="Corbel"/>
        <family val="2"/>
        <scheme val="minor"/>
      </rPr>
      <t>Completion of a college program of study in fewer than the usual number of years, most often by attending summer sessions and carrying extra courses during the regular academic term</t>
    </r>
    <r>
      <rPr>
        <b/>
        <sz val="11"/>
        <color rgb="FF000000"/>
        <rFont val="Corbel"/>
        <family val="2"/>
        <scheme val="minor"/>
      </rPr>
      <t>.</t>
    </r>
  </si>
  <si>
    <r>
      <t xml:space="preserve">Admitted student: </t>
    </r>
    <r>
      <rPr>
        <sz val="11"/>
        <color rgb="FF000000"/>
        <rFont val="Corbel"/>
        <family val="2"/>
        <scheme val="minor"/>
      </rPr>
      <t>Applicant who is offered admission to a degree-granting program</t>
    </r>
    <r>
      <rPr>
        <b/>
        <sz val="11"/>
        <color rgb="FF000000"/>
        <rFont val="Corbel"/>
        <family val="2"/>
        <scheme val="minor"/>
      </rPr>
      <t xml:space="preserve"> </t>
    </r>
    <r>
      <rPr>
        <sz val="11"/>
        <color rgb="FF000000"/>
        <rFont val="Corbel"/>
        <family val="2"/>
        <scheme val="minor"/>
      </rPr>
      <t>at your institution.</t>
    </r>
  </si>
  <si>
    <r>
      <t xml:space="preserve">*Adult student services: </t>
    </r>
    <r>
      <rPr>
        <sz val="11"/>
        <color rgb="FF000000"/>
        <rFont val="Corbel"/>
        <family val="2"/>
        <scheme val="minor"/>
      </rPr>
      <t>Admission assistance, support, orientation, and other services expressly for adults who have started college for the first time, or who are re-entering after a lapse of a few years.</t>
    </r>
  </si>
  <si>
    <r>
      <t xml:space="preserve">American Indian or Alaska Native: </t>
    </r>
    <r>
      <rPr>
        <sz val="11"/>
        <rFont val="Corbel"/>
        <family val="2"/>
        <scheme val="minor"/>
      </rPr>
      <t>A person having origins in any of the original peoples of North and South America (including Central America) and maintaining tribal affiliation or community attachment.</t>
    </r>
  </si>
  <si>
    <r>
      <t xml:space="preserve">Applicant (first-time, first year): </t>
    </r>
    <r>
      <rPr>
        <sz val="11"/>
        <color rgb="FF000000"/>
        <rFont val="Corbel"/>
        <family val="2"/>
        <scheme val="minor"/>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</si>
  <si>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1"/>
        <color rgb="FF000000"/>
        <rFont val="Corbel"/>
        <family val="2"/>
        <scheme val="minor"/>
      </rPr>
      <t xml:space="preserve">That amount of money that an institution charges for processing a student’s application for acceptance. This amount is </t>
    </r>
    <r>
      <rPr>
        <i/>
        <sz val="11"/>
        <color rgb="FF000000"/>
        <rFont val="Corbel"/>
        <family val="2"/>
        <scheme val="minor"/>
      </rPr>
      <t xml:space="preserve">not </t>
    </r>
    <r>
      <rPr>
        <sz val="11"/>
        <color rgb="FF000000"/>
        <rFont val="Corbel"/>
        <family val="2"/>
        <scheme val="minor"/>
      </rPr>
      <t>creditable toward tuition and required fees, nor is it refundable if the student is not admitted to the institution.</t>
    </r>
  </si>
  <si>
    <r>
      <t>Asian:</t>
    </r>
    <r>
      <rPr>
        <i/>
        <sz val="11"/>
        <color rgb="FF000000"/>
        <rFont val="Corbel"/>
        <family val="2"/>
        <scheme val="minor"/>
      </rPr>
      <t xml:space="preserve"> </t>
    </r>
    <r>
      <rPr>
        <sz val="11"/>
        <color rgb="FF000000"/>
        <rFont val="Corbel"/>
        <family val="2"/>
        <scheme val="minor"/>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</si>
  <si>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11"/>
        <color rgb="FF000000"/>
        <rFont val="Corbel"/>
        <family val="2"/>
        <scheme val="minor"/>
      </rPr>
      <t>An award that normally requires at least two but less than four years of full-time equivalent college work.</t>
    </r>
  </si>
  <si>
    <r>
      <t xml:space="preserve">Bachelor’s degree: </t>
    </r>
    <r>
      <rPr>
        <sz val="11"/>
        <color rgb="FF000000"/>
        <rFont val="Corbel"/>
        <family val="2"/>
        <scheme val="minor"/>
      </rPr>
      <t xml:space="preserve">An award (baccalaureate or equivalent degree, as determined by the Secretary of the U.S. Department of Education) that normally requires at least four years but </t>
    </r>
    <r>
      <rPr>
        <i/>
        <sz val="11"/>
        <color rgb="FF000000"/>
        <rFont val="Corbel"/>
        <family val="2"/>
        <scheme val="minor"/>
      </rPr>
      <t>not</t>
    </r>
    <r>
      <rPr>
        <sz val="11"/>
        <color rgb="FF000000"/>
        <rFont val="Corbel"/>
        <family val="2"/>
        <scheme val="minor"/>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</si>
  <si>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11"/>
        <color rgb="FF000000"/>
        <rFont val="Corbel"/>
        <family val="2"/>
        <scheme val="minor"/>
      </rPr>
      <t xml:space="preserve">: </t>
    </r>
    <r>
      <rPr>
        <sz val="11"/>
        <color rgb="FF000000"/>
        <rFont val="Corbel"/>
        <family val="2"/>
        <scheme val="minor"/>
      </rPr>
      <t>A person having origins in any of the black racial groups of Africa.</t>
    </r>
  </si>
  <si>
    <r>
      <t xml:space="preserve">Board (charges): </t>
    </r>
    <r>
      <rPr>
        <sz val="11"/>
        <color rgb="FF000000"/>
        <rFont val="Corbel"/>
        <family val="2"/>
        <scheme val="minor"/>
      </rPr>
      <t>Assume average cost for 19 meals per week or the maximum meal plan.</t>
    </r>
  </si>
  <si>
    <r>
      <t xml:space="preserve">Books and supplies (costs): </t>
    </r>
    <r>
      <rPr>
        <sz val="11"/>
        <color rgb="FF000000"/>
        <rFont val="Corbel"/>
        <family val="2"/>
        <scheme val="minor"/>
      </rPr>
      <t>Average cost of books and supplies. Do not include unusual costs for special groups of students (e.g., engineering or art majors), unless they constitute the majority of students at your institution.</t>
    </r>
  </si>
  <si>
    <r>
      <t xml:space="preserve">Calendar system: </t>
    </r>
    <r>
      <rPr>
        <sz val="11"/>
        <color rgb="FF000000"/>
        <rFont val="Corbel"/>
        <family val="2"/>
        <scheme val="minor"/>
      </rPr>
      <t>The method by which an institution structures most of its courses for the academic year.</t>
    </r>
  </si>
  <si>
    <r>
      <t>Campus Ministry:</t>
    </r>
    <r>
      <rPr>
        <sz val="11"/>
        <rFont val="Corbel"/>
        <family val="2"/>
        <scheme val="minor"/>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</si>
  <si>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11"/>
        <color rgb="FF000000"/>
        <rFont val="Corbel"/>
        <family val="2"/>
        <scheme val="minor"/>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</si>
  <si>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1"/>
        <color rgb="FF000000"/>
        <rFont val="Corbel"/>
        <family val="2"/>
        <scheme val="minor"/>
      </rPr>
      <t>One year of study or the equivalent in a secondary school subject.</t>
    </r>
  </si>
  <si>
    <r>
      <t xml:space="preserve">Certificate: </t>
    </r>
    <r>
      <rPr>
        <sz val="11"/>
        <color rgb="FF000000"/>
        <rFont val="Corbel"/>
        <family val="2"/>
        <scheme val="minor"/>
      </rPr>
      <t xml:space="preserve">See </t>
    </r>
    <r>
      <rPr>
        <b/>
        <sz val="11"/>
        <color rgb="FF000000"/>
        <rFont val="Corbel"/>
        <family val="2"/>
        <scheme val="minor"/>
      </rPr>
      <t>Postsecondary award, certificate, or diploma.</t>
    </r>
  </si>
  <si>
    <r>
      <t xml:space="preserve">Class rank: </t>
    </r>
    <r>
      <rPr>
        <sz val="11"/>
        <color rgb="FF000000"/>
        <rFont val="Corbel"/>
        <family val="2"/>
        <scheme val="minor"/>
      </rPr>
      <t>The relative numerical position of a student in his or her graduating class, calculated by the high school on the basis of grade-point average, whether weighted or unweighted.</t>
    </r>
  </si>
  <si>
    <r>
      <t xml:space="preserve">College-preparatory program: </t>
    </r>
    <r>
      <rPr>
        <sz val="11"/>
        <color rgb="FF000000"/>
        <rFont val="Corbel"/>
        <family val="2"/>
        <scheme val="minor"/>
      </rPr>
      <t xml:space="preserve">Courses in academic subjects (English, history and social studies, foreign languages, mathematics, science, and the arts) that stress preparation for college or university study. </t>
    </r>
  </si>
  <si>
    <r>
      <t xml:space="preserve">Common Application: </t>
    </r>
    <r>
      <rPr>
        <sz val="11"/>
        <color rgb="FF000000"/>
        <rFont val="Corbel"/>
        <family val="2"/>
        <scheme val="minor"/>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</si>
  <si>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11"/>
        <color rgb="FF000000"/>
        <rFont val="Corbel"/>
        <family val="2"/>
        <scheme val="minor"/>
      </rPr>
      <t>Referral center for students wishing to perform volunteer work in the community or participate in volunteer activities coordinated by academic departments.</t>
    </r>
  </si>
  <si>
    <r>
      <t xml:space="preserve">Commuter: </t>
    </r>
    <r>
      <rPr>
        <sz val="11"/>
        <color rgb="FF000000"/>
        <rFont val="Corbel"/>
        <family val="2"/>
        <scheme val="minor"/>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</si>
  <si>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11"/>
        <color rgb="FF000000"/>
        <rFont val="Corbel"/>
        <family val="2"/>
        <scheme val="minor"/>
      </rPr>
      <t>A unit of measure that represents an hour of scheduled instruction given to students. Also referred to as contact hour.</t>
    </r>
  </si>
  <si>
    <r>
      <t xml:space="preserve">Continuous basis (for program enrollment): </t>
    </r>
    <r>
      <rPr>
        <sz val="11"/>
        <color rgb="FF000000"/>
        <rFont val="Corbel"/>
        <family val="2"/>
        <scheme val="minor"/>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</si>
  <si>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11"/>
        <color rgb="FF000000"/>
        <rFont val="Corbel"/>
        <family val="2"/>
        <scheme val="minor"/>
      </rPr>
      <t>A program that provides for alternate class attendance and employment in business, industry, or government.</t>
    </r>
  </si>
  <si>
    <r>
      <t xml:space="preserve">Cooperative housing: </t>
    </r>
    <r>
      <rPr>
        <sz val="11"/>
        <color rgb="FF000000"/>
        <rFont val="Corbel"/>
        <family val="2"/>
        <scheme val="minor"/>
      </rPr>
      <t>College-owned, -operated, or -affiliated housing in which students share room and board expenses and participate in household chores to reduce living expenses.</t>
    </r>
  </si>
  <si>
    <r>
      <t xml:space="preserve">*Counseling service: </t>
    </r>
    <r>
      <rPr>
        <sz val="11"/>
        <color rgb="FF000000"/>
        <rFont val="Corbel"/>
        <family val="2"/>
        <scheme val="minor"/>
      </rPr>
      <t>Activities designed to assist students in making plans and decisions related to their education, career, or personal development.</t>
    </r>
  </si>
  <si>
    <r>
      <t xml:space="preserve">Credit: </t>
    </r>
    <r>
      <rPr>
        <sz val="11"/>
        <color rgb="FF000000"/>
        <rFont val="Corbel"/>
        <family val="2"/>
        <scheme val="minor"/>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</si>
  <si>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11"/>
        <color rgb="FF000000"/>
        <rFont val="Corbel"/>
        <family val="2"/>
        <scheme val="minor"/>
      </rPr>
      <t>A course that, if successfully completed, can be applied toward the number of courses required for achieving a degree, diploma, certificate, or other recognized postsecondary credential.</t>
    </r>
  </si>
  <si>
    <r>
      <t xml:space="preserve">Credit hour: </t>
    </r>
    <r>
      <rPr>
        <sz val="11"/>
        <color rgb="FF000000"/>
        <rFont val="Corbel"/>
        <family val="2"/>
        <scheme val="minor"/>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</si>
  <si>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11"/>
        <color rgb="FF000000"/>
        <rFont val="Corbel"/>
        <family val="2"/>
        <scheme val="minor"/>
      </rPr>
      <t>A system whereby students enrolled at one institution may take courses at another institution without having to apply to the second institution.</t>
    </r>
  </si>
  <si>
    <r>
      <t xml:space="preserve">Deferred admission: </t>
    </r>
    <r>
      <rPr>
        <sz val="11"/>
        <color rgb="FF000000"/>
        <rFont val="Corbel"/>
        <family val="2"/>
        <scheme val="minor"/>
      </rPr>
      <t>The practice of permitting admitted students to postpone enrollment, usually for a period of one academic term or one year.</t>
    </r>
  </si>
  <si>
    <r>
      <t xml:space="preserve">Degree: </t>
    </r>
    <r>
      <rPr>
        <sz val="11"/>
        <color rgb="FF000000"/>
        <rFont val="Corbel"/>
        <family val="2"/>
        <scheme val="minor"/>
      </rPr>
      <t>An award conferred by a college, university, or other postsecondary education institution as official recognition for the successful completion of a program of studies.</t>
    </r>
  </si>
  <si>
    <r>
      <t xml:space="preserve">Degree-seeking students: </t>
    </r>
    <r>
      <rPr>
        <sz val="11"/>
        <color rgb="FF000000"/>
        <rFont val="Corbel"/>
        <family val="2"/>
        <scheme val="minor"/>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</si>
  <si>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11"/>
        <color rgb="FF000000"/>
        <rFont val="Corbel"/>
        <family val="2"/>
        <scheme val="minor"/>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</si>
  <si>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1"/>
        <color rgb="FF000000"/>
        <rFont val="Corbel"/>
        <family val="2"/>
        <scheme val="minor"/>
      </rPr>
      <t xml:space="preserve">See </t>
    </r>
    <r>
      <rPr>
        <b/>
        <sz val="11"/>
        <color rgb="FF000000"/>
        <rFont val="Corbel"/>
        <family val="2"/>
        <scheme val="minor"/>
      </rPr>
      <t>Postsecondary award, certificate, or diploma.</t>
    </r>
  </si>
  <si>
    <r>
      <t xml:space="preserve">Distance learning: </t>
    </r>
    <r>
      <rPr>
        <sz val="11"/>
        <color rgb="FF000000"/>
        <rFont val="Corbel"/>
        <family val="2"/>
        <scheme val="minor"/>
      </rPr>
      <t>An option for earning course credit at off-campus locations via cable television, internet, satellite classes, videotapes, correspondence courses, or other means.</t>
    </r>
  </si>
  <si>
    <r>
      <t>Doctor’s degree-research/scholarship</t>
    </r>
    <r>
      <rPr>
        <sz val="11"/>
        <rFont val="Corbel"/>
        <family val="2"/>
        <scheme val="minor"/>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</si>
  <si>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11"/>
        <rFont val="Corbel"/>
        <family val="2"/>
        <scheme val="minor"/>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</si>
  <si>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11"/>
        <rFont val="Corbel"/>
        <family val="2"/>
        <scheme val="minor"/>
      </rPr>
      <t>: A doctor’s degree that does not meet the definition of a doctor’s degree - research/scholarship or a doctor’s degree - professional practice.</t>
    </r>
  </si>
  <si>
    <r>
      <t xml:space="preserve">Double major: </t>
    </r>
    <r>
      <rPr>
        <sz val="11"/>
        <color rgb="FF000000"/>
        <rFont val="Corbel"/>
        <family val="2"/>
        <scheme val="minor"/>
      </rPr>
      <t>Program in which students may complete two undergraduate programs of study simultaneously.</t>
    </r>
  </si>
  <si>
    <r>
      <t xml:space="preserve">Dual enrollment: </t>
    </r>
    <r>
      <rPr>
        <sz val="11"/>
        <color rgb="FF000000"/>
        <rFont val="Corbel"/>
        <family val="2"/>
        <scheme val="minor"/>
      </rPr>
      <t>A program through which high school students may enroll in college courses while still enrolled in high school. Students are not required to apply for admission to the college in order to participate.</t>
    </r>
  </si>
  <si>
    <r>
      <t xml:space="preserve">Early action plan: </t>
    </r>
    <r>
      <rPr>
        <sz val="11"/>
        <color rgb="FF000000"/>
        <rFont val="Corbel"/>
        <family val="2"/>
        <scheme val="minor"/>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</si>
  <si>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11"/>
        <color rgb="FF000000"/>
        <rFont val="Corbel"/>
        <family val="2"/>
        <scheme val="minor"/>
      </rPr>
      <t>A policy under which students who have not completed high school are admitted and enroll full time in college, usually after completion of their junior year.</t>
    </r>
  </si>
  <si>
    <r>
      <t xml:space="preserve">Early decision plan: </t>
    </r>
    <r>
      <rPr>
        <sz val="11"/>
        <color rgb="FF000000"/>
        <rFont val="Corbel"/>
        <family val="2"/>
        <scheme val="minor"/>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</si>
  <si>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1"/>
        <color rgb="FF000000"/>
        <rFont val="Corbel"/>
        <family val="2"/>
        <scheme val="minor"/>
      </rPr>
      <t>A course of study designed specifically for students whose native language is not English.</t>
    </r>
  </si>
  <si>
    <r>
      <t xml:space="preserve">Exchange student program-domestic: </t>
    </r>
    <r>
      <rPr>
        <sz val="11"/>
        <color rgb="FF000000"/>
        <rFont val="Corbel"/>
        <family val="2"/>
        <scheme val="minor"/>
      </rPr>
      <t>Any arrangement between a student and a college that permits study for a semester or more at another college</t>
    </r>
    <r>
      <rPr>
        <b/>
        <sz val="11"/>
        <color rgb="FF000000"/>
        <rFont val="Corbel"/>
        <family val="2"/>
        <scheme val="minor"/>
      </rPr>
      <t xml:space="preserve"> in the United States </t>
    </r>
    <r>
      <rPr>
        <sz val="11"/>
        <color rgb="FF000000"/>
        <rFont val="Corbel"/>
        <family val="2"/>
        <scheme val="minor"/>
      </rPr>
      <t xml:space="preserve">without extending the amount of time required for a degree. </t>
    </r>
    <r>
      <rPr>
        <b/>
        <sz val="11"/>
        <color rgb="FF000000"/>
        <rFont val="Corbel"/>
        <family val="2"/>
        <scheme val="minor"/>
      </rPr>
      <t>See also Study abroad</t>
    </r>
    <r>
      <rPr>
        <sz val="11"/>
        <color rgb="FF000000"/>
        <rFont val="Corbel"/>
        <family val="2"/>
        <scheme val="minor"/>
      </rPr>
      <t>.</t>
    </r>
  </si>
  <si>
    <r>
      <t>External degree program:</t>
    </r>
    <r>
      <rPr>
        <sz val="11"/>
        <color rgb="FF000000"/>
        <rFont val="Corbel"/>
        <family val="2"/>
        <scheme val="minor"/>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</si>
  <si>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1"/>
        <color rgb="FF000000"/>
        <rFont val="Corbel"/>
        <family val="2"/>
        <scheme val="minor"/>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</si>
  <si>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1"/>
        <color rgb="FF000000"/>
        <rFont val="Corbel"/>
        <family val="2"/>
        <scheme val="minor"/>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</si>
  <si>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1"/>
        <color rgb="FF000000"/>
        <rFont val="Corbel"/>
        <family val="2"/>
        <scheme val="minor"/>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</si>
  <si>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1"/>
        <color rgb="FF000000"/>
        <rFont val="Corbel"/>
        <family val="2"/>
        <scheme val="minor"/>
      </rPr>
      <t>A student who has completed less than the equivalent of 1 full year of undergraduate work; that is, less than 30 semester hours (in a 120-hour degree program) or less than 900 clock hours.</t>
    </r>
  </si>
  <si>
    <r>
      <t xml:space="preserve">Freshman: </t>
    </r>
    <r>
      <rPr>
        <sz val="11"/>
        <color rgb="FF000000"/>
        <rFont val="Corbel"/>
        <family val="2"/>
        <scheme val="minor"/>
      </rPr>
      <t>A first-year undergraduate student.</t>
    </r>
  </si>
  <si>
    <r>
      <t xml:space="preserve">*Freshman/new student orientation: </t>
    </r>
    <r>
      <rPr>
        <sz val="11"/>
        <color rgb="FF000000"/>
        <rFont val="Corbel"/>
        <family val="2"/>
        <scheme val="minor"/>
      </rPr>
      <t>Orientation addressing the academic, social, emotional, and intellectual issues involved in beginning college. May be a few hours or a few days in length; at some colleges, there is a fee.</t>
    </r>
  </si>
  <si>
    <r>
      <t xml:space="preserve">Full-time student (undergraduate): </t>
    </r>
    <r>
      <rPr>
        <sz val="11"/>
        <color rgb="FF000000"/>
        <rFont val="Corbel"/>
        <family val="2"/>
        <scheme val="minor"/>
      </rPr>
      <t>A student enrolled for 12 or more semester credits, 12 or more quarter credits, or 24 or more clock hours a week each term.</t>
    </r>
  </si>
  <si>
    <r>
      <t xml:space="preserve">Geographical residence (as admission factor): </t>
    </r>
    <r>
      <rPr>
        <sz val="11"/>
        <color rgb="FF000000"/>
        <rFont val="Corbel"/>
        <family val="2"/>
        <scheme val="minor"/>
      </rPr>
      <t>Special consideration in the admission process given to students from a particular region, state, or country of residence.</t>
    </r>
  </si>
  <si>
    <r>
      <t xml:space="preserve">Grade-point average (academic high school GPA): </t>
    </r>
    <r>
      <rPr>
        <sz val="11"/>
        <color rgb="FF000000"/>
        <rFont val="Corbel"/>
        <family val="2"/>
        <scheme val="minor"/>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</si>
  <si>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11"/>
        <color rgb="FF000000"/>
        <rFont val="Corbel"/>
        <family val="2"/>
        <scheme val="minor"/>
      </rPr>
      <t>A student who holds a bachelor’s or equivalent, and is taking courses at the post-baccalaureate level.</t>
    </r>
  </si>
  <si>
    <r>
      <t xml:space="preserve">*Health services: </t>
    </r>
    <r>
      <rPr>
        <sz val="11"/>
        <color rgb="FF000000"/>
        <rFont val="Corbel"/>
        <family val="2"/>
        <scheme val="minor"/>
      </rPr>
      <t>Free or low cost on-campus primary and preventive health care available to students.</t>
    </r>
  </si>
  <si>
    <r>
      <t xml:space="preserve">High school diploma or recognized equivalent: </t>
    </r>
    <r>
      <rPr>
        <sz val="11"/>
        <color rgb="FF000000"/>
        <rFont val="Corbel"/>
        <family val="2"/>
        <scheme val="minor"/>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</si>
  <si>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11"/>
        <color rgb="FF000000"/>
        <rFont val="Corbel"/>
        <family val="2"/>
        <scheme val="minor"/>
      </rPr>
      <t xml:space="preserve"> </t>
    </r>
    <r>
      <rPr>
        <sz val="11"/>
        <color rgb="FF000000"/>
        <rFont val="Corbel"/>
        <family val="2"/>
        <scheme val="minor"/>
      </rPr>
      <t>A person of Mexican, Puerto Rican, Cuban, South or Central American, or other Spanish culture or origin, regardless of race.</t>
    </r>
  </si>
  <si>
    <r>
      <t>Honors program:</t>
    </r>
    <r>
      <rPr>
        <sz val="11"/>
        <color rgb="FF000000"/>
        <rFont val="Corbel"/>
        <family val="2"/>
        <scheme val="minor"/>
      </rPr>
      <t xml:space="preserve"> Any special program for very able students offering the opportunity for educational enrichment, independent study, acceleration, or some combination of these.</t>
    </r>
    <r>
      <rPr>
        <b/>
        <sz val="11"/>
        <color rgb="FF000000"/>
        <rFont val="Corbel"/>
        <family val="2"/>
        <scheme val="minor"/>
      </rPr>
      <t xml:space="preserve"> </t>
    </r>
  </si>
  <si>
    <r>
      <t xml:space="preserve">Independent study: </t>
    </r>
    <r>
      <rPr>
        <sz val="11"/>
        <color rgb="FF000000"/>
        <rFont val="Corbel"/>
        <family val="2"/>
        <scheme val="minor"/>
      </rPr>
      <t>Academic work chosen or designed by the student with the approval of the department concerned, under an instructor’s supervision, and usually undertaken outside of the regular classroom structure.</t>
    </r>
  </si>
  <si>
    <r>
      <t xml:space="preserve">In-state tuition: </t>
    </r>
    <r>
      <rPr>
        <sz val="11"/>
        <color rgb="FF000000"/>
        <rFont val="Corbel"/>
        <family val="2"/>
        <scheme val="minor"/>
      </rPr>
      <t>The tuition charged by institutions to those students who meet the state’s or institution’s residency requirements.</t>
    </r>
  </si>
  <si>
    <r>
      <t xml:space="preserve">International student: </t>
    </r>
    <r>
      <rPr>
        <sz val="11"/>
        <color rgb="FF000000"/>
        <rFont val="Corbel"/>
        <family val="2"/>
        <scheme val="minor"/>
      </rPr>
      <t>See</t>
    </r>
    <r>
      <rPr>
        <b/>
        <sz val="11"/>
        <color rgb="FF000000"/>
        <rFont val="Corbel"/>
        <family val="2"/>
        <scheme val="minor"/>
      </rPr>
      <t xml:space="preserve"> Nonresident alien.</t>
    </r>
  </si>
  <si>
    <r>
      <t xml:space="preserve">International student group: </t>
    </r>
    <r>
      <rPr>
        <sz val="11"/>
        <rFont val="Corbel"/>
        <family val="2"/>
        <scheme val="minor"/>
      </rPr>
      <t>Student groups that facilitate cultural dialogue, support a diverse campus, assist international students in acclimation and creating a social network.</t>
    </r>
    <r>
      <rPr>
        <sz val="11"/>
        <color rgb="FF0000FF"/>
        <rFont val="Corbel"/>
        <family val="2"/>
        <scheme val="minor"/>
      </rPr>
      <t> </t>
    </r>
  </si>
  <si>
    <r>
      <t>Internship:</t>
    </r>
    <r>
      <rPr>
        <sz val="11"/>
        <color rgb="FF000000"/>
        <rFont val="Corbel"/>
        <family val="2"/>
        <scheme val="minor"/>
      </rPr>
      <t xml:space="preserve"> Any short-term, supervised work experience usually related to a student’s major field, for which the student earns academic credit. The work can be full- or part-time, on- or off-campus, paid or unpaid.</t>
    </r>
  </si>
  <si>
    <r>
      <t xml:space="preserve">*Learning center: </t>
    </r>
    <r>
      <rPr>
        <sz val="11"/>
        <color rgb="FF000000"/>
        <rFont val="Corbel"/>
        <family val="2"/>
        <scheme val="minor"/>
      </rPr>
      <t>Center offering assistance through tutors, workshops, computer programs, or audiovisual equipment in reading, writing, math, and skills such as taking notes, managing time, taking tests.</t>
    </r>
  </si>
  <si>
    <r>
      <t xml:space="preserve">*Legal services: </t>
    </r>
    <r>
      <rPr>
        <sz val="11"/>
        <color rgb="FF000000"/>
        <rFont val="Corbel"/>
        <family val="2"/>
        <scheme val="minor"/>
      </rPr>
      <t>Free or low cost legal advice for a range of issues (personal and other).</t>
    </r>
  </si>
  <si>
    <r>
      <t xml:space="preserve">Liberal arts/career combination: </t>
    </r>
    <r>
      <rPr>
        <sz val="11"/>
        <color rgb="FF000000"/>
        <rFont val="Corbel"/>
        <family val="2"/>
        <scheme val="minor"/>
      </rPr>
      <t>Program in which a student earns undergraduate degrees in two separate fields, one in a liberal arts major and the other in a professional or specialized major, whether on campus or through cross‑registration.</t>
    </r>
  </si>
  <si>
    <r>
      <t>Master's degree</t>
    </r>
    <r>
      <rPr>
        <sz val="11"/>
        <rFont val="Corbel"/>
        <family val="2"/>
        <scheme val="minor"/>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</si>
  <si>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11"/>
        <color rgb="FF000000"/>
        <rFont val="Corbel"/>
        <family val="2"/>
        <scheme val="minor"/>
      </rPr>
      <t>Special consideration in the admission process for members of designated racial/ethnic minority groups.</t>
    </r>
  </si>
  <si>
    <r>
      <t xml:space="preserve">*Minority student center: </t>
    </r>
    <r>
      <rPr>
        <sz val="11"/>
        <color rgb="FF000000"/>
        <rFont val="Corbel"/>
        <family val="2"/>
        <scheme val="minor"/>
      </rPr>
      <t>Center with programs, activities, and/or services intended to enhance the college experience of students of color.</t>
    </r>
  </si>
  <si>
    <r>
      <t xml:space="preserve">Model United Nations: </t>
    </r>
    <r>
      <rPr>
        <sz val="11"/>
        <rFont val="Corbel"/>
        <family val="2"/>
        <scheme val="minor"/>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</si>
  <si>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11"/>
        <color rgb="FF000000"/>
        <rFont val="Corbel"/>
        <family val="2"/>
        <scheme val="minor"/>
      </rPr>
      <t xml:space="preserve"> </t>
    </r>
    <r>
      <rPr>
        <sz val="11"/>
        <color rgb="FF000000"/>
        <rFont val="Corbel"/>
        <family val="2"/>
        <scheme val="minor"/>
      </rPr>
      <t>A person having origins in any of the original peoples of Hawaii, Guam, Samoa, or other Pacific Islands.</t>
    </r>
  </si>
  <si>
    <r>
      <t xml:space="preserve">Nonresident alien: </t>
    </r>
    <r>
      <rPr>
        <sz val="11"/>
        <color rgb="FF000000"/>
        <rFont val="Corbel"/>
        <family val="2"/>
        <scheme val="minor"/>
      </rPr>
      <t>A person who is not a citizen or national of the United States and who is in this country on a visa or temporary basis and does not have the right to remain indefinitely.</t>
    </r>
  </si>
  <si>
    <r>
      <t xml:space="preserve">*On-campus day care: </t>
    </r>
    <r>
      <rPr>
        <sz val="11"/>
        <color rgb="FF000000"/>
        <rFont val="Corbel"/>
        <family val="2"/>
        <scheme val="minor"/>
      </rPr>
      <t>Licensed day care for students’ children (usually age 3 and up); usually for a fee.</t>
    </r>
  </si>
  <si>
    <r>
      <t xml:space="preserve">Open admission: </t>
    </r>
    <r>
      <rPr>
        <sz val="11"/>
        <color rgb="FF000000"/>
        <rFont val="Corbel"/>
        <family val="2"/>
        <scheme val="minor"/>
      </rPr>
      <t>Admission policy under which virtually all secondary school graduates or students with GED equivalency diplomas are admitted without regard to academic record, test scores, or other qualifications.</t>
    </r>
  </si>
  <si>
    <r>
      <t xml:space="preserve">Other expenses (costs): </t>
    </r>
    <r>
      <rPr>
        <sz val="11"/>
        <color rgb="FF000000"/>
        <rFont val="Corbel"/>
        <family val="2"/>
        <scheme val="minor"/>
      </rPr>
      <t>Include average costs for clothing, laundry, entertainment, medical (if not a required fee), and furnishings.</t>
    </r>
  </si>
  <si>
    <r>
      <t xml:space="preserve">Out-of-state tuition: </t>
    </r>
    <r>
      <rPr>
        <sz val="11"/>
        <color rgb="FF000000"/>
        <rFont val="Corbel"/>
        <family val="2"/>
        <scheme val="minor"/>
      </rPr>
      <t>The tuition charged by institutions to those students who do not meet the institution’s or state’s residency requirements.</t>
    </r>
  </si>
  <si>
    <r>
      <t xml:space="preserve">Part-time student (undergraduate): </t>
    </r>
    <r>
      <rPr>
        <sz val="11"/>
        <color rgb="FF000000"/>
        <rFont val="Corbel"/>
        <family val="2"/>
        <scheme val="minor"/>
      </rPr>
      <t>A student enrolled for fewer than 12 credits per semester or quarter, or fewer than 24 clock hours a week each term.</t>
    </r>
  </si>
  <si>
    <r>
      <t>*Personal counseling</t>
    </r>
    <r>
      <rPr>
        <sz val="11"/>
        <color rgb="FF000000"/>
        <rFont val="Corbel"/>
        <family val="2"/>
        <scheme val="minor"/>
      </rPr>
      <t>: One-on-one or group counseling with trained professionals for students who want to explore personal, educational, or vocational issues.</t>
    </r>
  </si>
  <si>
    <r>
      <t xml:space="preserve">Post-baccalaureate certificate: </t>
    </r>
    <r>
      <rPr>
        <sz val="11"/>
        <color rgb="FF000000"/>
        <rFont val="Corbel"/>
        <family val="2"/>
        <scheme val="minor"/>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</si>
  <si>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1"/>
        <color rgb="FF000000"/>
        <rFont val="Corbel"/>
        <family val="2"/>
        <scheme val="minor"/>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</si>
  <si>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1"/>
        <color rgb="FF000000"/>
        <rFont val="Corbel"/>
        <family val="2"/>
        <scheme val="minor"/>
      </rPr>
      <t>Includes the following three IPEDS definitions for postsecondary awards, certificates, and diplomas of varying durations and credit/contact/clock hour requirements:</t>
    </r>
  </si>
  <si>
    <r>
      <t>Less Than 1 Academic Year</t>
    </r>
    <r>
      <rPr>
        <i/>
        <sz val="11"/>
        <color rgb="FF000000"/>
        <rFont val="Corbel"/>
        <family val="2"/>
        <scheme val="minor"/>
      </rPr>
      <t>:</t>
    </r>
    <r>
      <rPr>
        <sz val="11"/>
        <color rgb="FF000000"/>
        <rFont val="Corbel"/>
        <family val="2"/>
        <scheme val="minor"/>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</si>
  <si>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1"/>
        <color rgb="FF000000"/>
        <rFont val="Corbel"/>
        <family val="2"/>
        <scheme val="minor"/>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</si>
  <si>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1"/>
        <color rgb="FF000000"/>
        <rFont val="Corbel"/>
        <family val="2"/>
        <scheme val="minor"/>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</si>
  <si>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11"/>
        <color rgb="FF000000"/>
        <rFont val="Corbel"/>
        <family val="2"/>
        <scheme val="minor"/>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</si>
  <si>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1"/>
        <color rgb="FF000000"/>
        <rFont val="Corbel"/>
        <family val="2"/>
        <scheme val="minor"/>
      </rPr>
      <t>A private institution in which the individual(s) or agency in control receives compensation, other than wages, rent, or other expenses for the assumption of risk.</t>
    </r>
  </si>
  <si>
    <r>
      <t xml:space="preserve">Private nonprofit institution: </t>
    </r>
    <r>
      <rPr>
        <sz val="11"/>
        <color rgb="FF000000"/>
        <rFont val="Corbel"/>
        <family val="2"/>
        <scheme val="minor"/>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</si>
  <si>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1"/>
        <color rgb="FF000000"/>
        <rFont val="Corbel"/>
        <family val="2"/>
        <scheme val="minor"/>
      </rPr>
      <t>See</t>
    </r>
    <r>
      <rPr>
        <b/>
        <sz val="11"/>
        <color rgb="FF000000"/>
        <rFont val="Corbel"/>
        <family val="2"/>
        <scheme val="minor"/>
      </rPr>
      <t xml:space="preserve"> Private for-profit institution.</t>
    </r>
  </si>
  <si>
    <r>
      <t xml:space="preserve">Public institution: </t>
    </r>
    <r>
      <rPr>
        <sz val="11"/>
        <color rgb="FF000000"/>
        <rFont val="Corbel"/>
        <family val="2"/>
        <scheme val="minor"/>
      </rPr>
      <t>An educational institution whose programs and activities are operated by publicly elected or appointed school officials, and which is supported primarily by public funds.</t>
    </r>
  </si>
  <si>
    <r>
      <t xml:space="preserve">Quarter calendar system: </t>
    </r>
    <r>
      <rPr>
        <sz val="11"/>
        <color rgb="FF000000"/>
        <rFont val="Corbel"/>
        <family val="2"/>
        <scheme val="minor"/>
      </rPr>
      <t>A calendar system in which the academic year consists of three sessions called quarters of about 12 weeks each. The range may be from 10 to 15 weeks. There may be an additional quarter in the summer.</t>
    </r>
  </si>
  <si>
    <r>
      <t xml:space="preserve">Race/ethnicity: </t>
    </r>
    <r>
      <rPr>
        <sz val="11"/>
        <color rgb="FF000000"/>
        <rFont val="Corbel"/>
        <family val="2"/>
        <scheme val="minor"/>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</si>
  <si>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1"/>
        <color rgb="FF000000"/>
        <rFont val="Corbel"/>
        <family val="2"/>
        <scheme val="minor"/>
      </rPr>
      <t>Category used to classify students or employees whose race/ethnicity is not known and whom institutions are unable to place in one of the specified racial/ethnic categories.</t>
    </r>
  </si>
  <si>
    <r>
      <t xml:space="preserve">Recognized Postsecondary Credential: </t>
    </r>
    <r>
      <rPr>
        <sz val="11"/>
        <color rgb="FF000000"/>
        <rFont val="Corbel"/>
        <family val="2"/>
        <scheme val="minor"/>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</si>
  <si>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11"/>
        <color rgb="FF000000"/>
        <rFont val="Corbel"/>
        <family val="2"/>
        <scheme val="minor"/>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</si>
  <si>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11"/>
        <color rgb="FF000000"/>
        <rFont val="Corbel"/>
        <family val="2"/>
        <scheme val="minor"/>
      </rPr>
      <t>One-on-one or group counseling with trained professionals for students who want to explore religious problems or issues.</t>
    </r>
  </si>
  <si>
    <r>
      <t xml:space="preserve">*Remedial services: </t>
    </r>
    <r>
      <rPr>
        <sz val="11"/>
        <color rgb="FF000000"/>
        <rFont val="Corbel"/>
        <family val="2"/>
        <scheme val="minor"/>
      </rPr>
      <t>Instructional courses designed for students deficient in the general competencies necessary for a regular postsecondary curriculum and educational setting.</t>
    </r>
  </si>
  <si>
    <r>
      <t xml:space="preserve">Required fees: </t>
    </r>
    <r>
      <rPr>
        <sz val="11"/>
        <color rgb="FF000000"/>
        <rFont val="Corbel"/>
        <family val="2"/>
        <scheme val="minor"/>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</si>
  <si>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11"/>
        <color rgb="FF000000"/>
        <rFont val="Corbel"/>
        <family val="2"/>
        <scheme val="minor"/>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</si>
  <si>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1"/>
        <color rgb="FF000000"/>
        <rFont val="Corbel"/>
        <family val="2"/>
        <scheme val="minor"/>
      </rPr>
      <t>Assume double occupancy in institutional housing and 19 meals per week (or maximum meal plan).</t>
    </r>
  </si>
  <si>
    <r>
      <t xml:space="preserve">Secondary school record (as admission factor): </t>
    </r>
    <r>
      <rPr>
        <sz val="11"/>
        <color rgb="FF000000"/>
        <rFont val="Corbel"/>
        <family val="2"/>
        <scheme val="minor"/>
      </rPr>
      <t>Information maintained by the secondary school that may include such things as the student’s high school transcript, class rank, GPA, and teacher and counselor recommendations.</t>
    </r>
  </si>
  <si>
    <r>
      <t xml:space="preserve">Semester calendar system: </t>
    </r>
    <r>
      <rPr>
        <sz val="11"/>
        <color rgb="FF000000"/>
        <rFont val="Corbel"/>
        <family val="2"/>
        <scheme val="minor"/>
      </rPr>
      <t>A calendar system that consists of two semesters during the academic year with about 16 weeks for each semester of instruction. There may be an additional summer session.</t>
    </r>
  </si>
  <si>
    <r>
      <t xml:space="preserve">Student-designed major: </t>
    </r>
    <r>
      <rPr>
        <sz val="11"/>
        <color rgb="FF000000"/>
        <rFont val="Corbel"/>
        <family val="2"/>
        <scheme val="minor"/>
      </rPr>
      <t>A program of study based on individual interests, designed with the assistance of an adviser.</t>
    </r>
  </si>
  <si>
    <r>
      <t>Study abroad:</t>
    </r>
    <r>
      <rPr>
        <sz val="11"/>
        <color rgb="FF000000"/>
        <rFont val="Corbel"/>
        <family val="2"/>
        <scheme val="minor"/>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</si>
  <si>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11"/>
        <color rgb="FF000000"/>
        <rFont val="Corbel"/>
        <family val="2"/>
        <scheme val="minor"/>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</si>
  <si>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11"/>
        <color rgb="FF000000"/>
        <rFont val="Corbel"/>
        <family val="2"/>
        <scheme val="minor"/>
      </rPr>
      <t>Special consideration given to students with demonstrated talent/abilities in areas of interest to the institution (e.g., sports, the arts, languages, etc.).</t>
    </r>
  </si>
  <si>
    <r>
      <t>Teacher certification program:</t>
    </r>
    <r>
      <rPr>
        <sz val="11"/>
        <color rgb="FF000000"/>
        <rFont val="Corbel"/>
        <family val="2"/>
        <scheme val="minor"/>
      </rPr>
      <t xml:space="preserve"> Program designed to prepare students to meet the requirements for certification as teachers in elementary, middle/junior high, and secondary schools.</t>
    </r>
  </si>
  <si>
    <r>
      <t xml:space="preserve">Transfer applicant: </t>
    </r>
    <r>
      <rPr>
        <sz val="11"/>
        <color rgb="FF000000"/>
        <rFont val="Corbel"/>
        <family val="2"/>
        <scheme val="minor"/>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</si>
  <si>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11"/>
        <color rgb="FF000000"/>
        <rFont val="Corbel"/>
        <family val="2"/>
        <scheme val="minor"/>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</si>
  <si>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1"/>
        <color rgb="FF000000"/>
        <rFont val="Corbel"/>
        <family val="2"/>
        <scheme val="minor"/>
      </rPr>
      <t>Assume two round trips to student’s hometown per year for students in institutional housing or daily travel to and from your institution for commuter students.</t>
    </r>
  </si>
  <si>
    <r>
      <t xml:space="preserve">Trimester calendar system: </t>
    </r>
    <r>
      <rPr>
        <sz val="11"/>
        <color rgb="FF000000"/>
        <rFont val="Corbel"/>
        <family val="2"/>
        <scheme val="minor"/>
      </rPr>
      <t>An academic year consisting of 3 terms of about 15 weeks each.</t>
    </r>
  </si>
  <si>
    <r>
      <t xml:space="preserve">Tuition: </t>
    </r>
    <r>
      <rPr>
        <sz val="11"/>
        <color rgb="FF000000"/>
        <rFont val="Corbel"/>
        <family val="2"/>
        <scheme val="minor"/>
      </rPr>
      <t xml:space="preserve">Amount of money charged to students for instructional services. Tuition may be charged per term, per course, or per credit. </t>
    </r>
  </si>
  <si>
    <r>
      <t xml:space="preserve">*Tutoring: </t>
    </r>
    <r>
      <rPr>
        <sz val="11"/>
        <color rgb="FF000000"/>
        <rFont val="Corbel"/>
        <family val="2"/>
        <scheme val="minor"/>
      </rPr>
      <t>May range from one-on-one tutoring in specific subjects to tutoring in an area such as math, reading, or writing. Most tutors are college students; at some colleges, they are specially trained and certified.</t>
    </r>
  </si>
  <si>
    <r>
      <t xml:space="preserve">Unit: </t>
    </r>
    <r>
      <rPr>
        <sz val="11"/>
        <color rgb="FF000000"/>
        <rFont val="Corbel"/>
        <family val="2"/>
        <scheme val="minor"/>
      </rPr>
      <t>a standard of measurement representing hours of academic instruction (e.g., semester credit, quarter credit, clock hour).</t>
    </r>
  </si>
  <si>
    <r>
      <t xml:space="preserve">Undergraduate: </t>
    </r>
    <r>
      <rPr>
        <sz val="11"/>
        <color rgb="FF000000"/>
        <rFont val="Corbel"/>
        <family val="2"/>
        <scheme val="minor"/>
      </rPr>
      <t>A student enrolled in a four- or five-year bachelor’s degree program, an associate degree program, or a vocational or technical program below the baccalaureate.</t>
    </r>
  </si>
  <si>
    <r>
      <t xml:space="preserve">*Veteran’s counseling: </t>
    </r>
    <r>
      <rPr>
        <sz val="11"/>
        <color rgb="FF000000"/>
        <rFont val="Corbel"/>
        <family val="2"/>
        <scheme val="minor"/>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</si>
  <si>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11"/>
        <color rgb="FF000000"/>
        <rFont val="Corbel"/>
        <family val="2"/>
        <scheme val="minor"/>
      </rPr>
      <t>Any person whose sight loss is not correctable and is sufficiently severe as to adversely affect educational performance.</t>
    </r>
  </si>
  <si>
    <r>
      <t xml:space="preserve">Volunteer work (as admission factor): </t>
    </r>
    <r>
      <rPr>
        <sz val="11"/>
        <color rgb="FF000000"/>
        <rFont val="Corbel"/>
        <family val="2"/>
        <scheme val="minor"/>
      </rPr>
      <t>Special consideration given to students for activity done on a volunteer basis (e.g., tutoring, hospital care, working with the elderly or disabled) as a service to the community or the public in general.</t>
    </r>
  </si>
  <si>
    <r>
      <t xml:space="preserve">Wait list: </t>
    </r>
    <r>
      <rPr>
        <sz val="11"/>
        <color rgb="FF000000"/>
        <rFont val="Corbel"/>
        <family val="2"/>
        <scheme val="minor"/>
      </rPr>
      <t xml:space="preserve">List of students who meet the admission requirements but will only be offered a place in the class if space becomes available. </t>
    </r>
  </si>
  <si>
    <r>
      <t>Weekend college:</t>
    </r>
    <r>
      <rPr>
        <sz val="11"/>
        <color rgb="FF000000"/>
        <rFont val="Corbel"/>
        <family val="2"/>
        <scheme val="minor"/>
      </rPr>
      <t xml:space="preserve"> A program that allows students to take a complete course of study and attend classes only on weekends. </t>
    </r>
  </si>
  <si>
    <r>
      <t>White:</t>
    </r>
    <r>
      <rPr>
        <i/>
        <sz val="11"/>
        <color rgb="FF000000"/>
        <rFont val="Corbel"/>
        <family val="2"/>
        <scheme val="minor"/>
      </rPr>
      <t xml:space="preserve"> </t>
    </r>
    <r>
      <rPr>
        <sz val="11"/>
        <color rgb="FF000000"/>
        <rFont val="Corbel"/>
        <family val="2"/>
        <scheme val="minor"/>
      </rPr>
      <t>A person having origins in any of the original peoples of Europe, the Middle East, or North Africa.</t>
    </r>
  </si>
  <si>
    <r>
      <t xml:space="preserve">*Women’s center: </t>
    </r>
    <r>
      <rPr>
        <sz val="11"/>
        <color rgb="FF000000"/>
        <rFont val="Corbel"/>
        <family val="2"/>
        <scheme val="minor"/>
      </rPr>
      <t>Center with programs, academic activities, and/or services intended to promote an understanding of the evolving roles of women.</t>
    </r>
  </si>
  <si>
    <r>
      <t xml:space="preserve">Work experience (as admission factor): </t>
    </r>
    <r>
      <rPr>
        <sz val="11"/>
        <color rgb="FF000000"/>
        <rFont val="Corbel"/>
        <family val="2"/>
        <scheme val="minor"/>
      </rPr>
      <t>Special consideration given to students who have been employed prior to application, whether for relevance to major, demonstration of employment-related skills, or as explanation of student’s academic and extracurricular record.</t>
    </r>
  </si>
  <si>
    <t>Financial Aid Definitions</t>
  </si>
  <si>
    <r>
      <t xml:space="preserve">External scholarships and grants: </t>
    </r>
    <r>
      <rPr>
        <sz val="11"/>
        <color rgb="FF000000"/>
        <rFont val="Corbel"/>
        <family val="2"/>
        <scheme val="minor"/>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</si>
  <si>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11"/>
        <color rgb="FF000000"/>
        <rFont val="Corbel"/>
        <family val="2"/>
        <scheme val="minor"/>
      </rPr>
      <t xml:space="preserve">Any applicant who submits </t>
    </r>
    <r>
      <rPr>
        <b/>
        <sz val="11"/>
        <color rgb="FF000000"/>
        <rFont val="Corbel"/>
        <family val="2"/>
        <scheme val="minor"/>
      </rPr>
      <t>any one of</t>
    </r>
    <r>
      <rPr>
        <sz val="11"/>
        <color rgb="FF000000"/>
        <rFont val="Corbel"/>
        <family val="2"/>
        <scheme val="minor"/>
      </rPr>
      <t xml:space="preserve"> the institutionally required financial aid applications/forms, such as the FAFSA. </t>
    </r>
  </si>
  <si>
    <r>
      <t xml:space="preserve">Indebtedness: </t>
    </r>
    <r>
      <rPr>
        <sz val="11"/>
        <color rgb="FF000000"/>
        <rFont val="Corbel"/>
        <family val="2"/>
        <scheme val="minor"/>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1"/>
        <color rgb="FF000000"/>
        <rFont val="Corbel"/>
        <family val="2"/>
        <scheme val="minor"/>
      </rPr>
      <t>should</t>
    </r>
    <r>
      <rPr>
        <sz val="11"/>
        <color rgb="FF000000"/>
        <rFont val="Corbel"/>
        <family val="2"/>
        <scheme val="minor"/>
      </rPr>
      <t xml:space="preserve"> be included.</t>
    </r>
  </si>
  <si>
    <r>
      <t>Institutional scholarships and grants</t>
    </r>
    <r>
      <rPr>
        <sz val="11"/>
        <color rgb="FF000000"/>
        <rFont val="Corbel"/>
        <family val="2"/>
        <scheme val="minor"/>
      </rPr>
      <t>: Endowed scholarships, annual gifts and tuition funded grants for which the institution determines the recipient.</t>
    </r>
  </si>
  <si>
    <r>
      <t xml:space="preserve">Financial need: </t>
    </r>
    <r>
      <rPr>
        <sz val="11"/>
        <color rgb="FF000000"/>
        <rFont val="Corbel"/>
        <family val="2"/>
        <scheme val="minor"/>
      </rPr>
      <t xml:space="preserve">As determined by your institution using the federal methodology and/or your institution's own standards. </t>
    </r>
  </si>
  <si>
    <r>
      <t xml:space="preserve">Need-based aid: </t>
    </r>
    <r>
      <rPr>
        <sz val="11"/>
        <color rgb="FF000000"/>
        <rFont val="Corbel"/>
        <family val="2"/>
        <scheme val="minor"/>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</si>
  <si>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11"/>
        <color rgb="FF000000"/>
        <rFont val="Corbel"/>
        <family val="2"/>
        <scheme val="minor"/>
      </rPr>
      <t>Scholarships and grants from institutional, state, federal, or other sources for which a student must have financial need to qualify.</t>
    </r>
  </si>
  <si>
    <r>
      <t xml:space="preserve">Need-based self-help aid: </t>
    </r>
    <r>
      <rPr>
        <sz val="11"/>
        <color rgb="FF000000"/>
        <rFont val="Corbel"/>
        <family val="2"/>
        <scheme val="minor"/>
      </rPr>
      <t>Loans and jobs from institutional, state, federal, or other sources for which a student must demonstrate financial need to qualify.</t>
    </r>
  </si>
  <si>
    <r>
      <t xml:space="preserve">Non-need-based scholarship or grant aid: </t>
    </r>
    <r>
      <rPr>
        <sz val="11"/>
        <color rgb="FF000000"/>
        <rFont val="Corbel"/>
        <family val="2"/>
        <scheme val="minor"/>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</si>
  <si>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</si>
  <si>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</si>
  <si>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</si>
  <si>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</si>
  <si>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</si>
  <si>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</si>
  <si>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</si>
  <si>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</si>
  <si>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9.        Non-need work</t>
  </si>
  <si>
    <r>
      <t xml:space="preserve">Non-need-based self-help aid: </t>
    </r>
    <r>
      <rPr>
        <sz val="11"/>
        <color rgb="FF000000"/>
        <rFont val="Corbel"/>
        <family val="2"/>
        <scheme val="minor"/>
      </rPr>
      <t>Loans and jobs from institutional, state, or other sources for which a student need not demonstrate financial need to qualify.</t>
    </r>
  </si>
  <si>
    <r>
      <t>Work study and employment</t>
    </r>
    <r>
      <rPr>
        <sz val="11"/>
        <color rgb="FF000000"/>
        <rFont val="Corbel"/>
        <family val="2"/>
        <scheme val="minor"/>
      </rPr>
      <t>: Federal and state work study aid, and any employment packaged by your institution in financial aid awards.</t>
    </r>
  </si>
  <si>
    <t>Percent who live in college-owned, -operated, or -affiliated housing (typically)</t>
  </si>
  <si>
    <t>Percent who live off campus or commute (typically)</t>
  </si>
  <si>
    <t>Percent who had GPA between 3.75 and higher</t>
  </si>
  <si>
    <t>https://confluence.wooster.edu/display/CI/Common+Data+Sets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</si>
</sst>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_(* #,##0_);_(* \(#,##0\);_(* &quot;-&quot;??_);_(@_)"/>
    <numFmt numFmtId="174" formatCode="_(&quot;$&quot;* #,##0_);_(&quot;$&quot;* \(#,##0\);_(&quot;$&quot;* &quot;-&quot;??_);_(@_)"/>
  </numFmts>
  <fonts count="33" x14ac:knownFonts="1">
    <font>
      <sz val="10"/>
      <name val="Arial"/>
    </font>
    <font>
      <sz val="10"/>
      <name val="Arial"/>
      <family val="2"/>
    </font>
    <font>
      <u/>
      <sz val="10"/>
      <color indexed="12"/>
      <name val="Arial"/>
      <family val="2"/>
    </font>
    <font>
      <b/>
      <sz val="14"/>
      <name val="Corbel"/>
      <family val="2"/>
      <scheme val="minor"/>
    </font>
    <font>
      <sz val="10"/>
      <name val="Corbel"/>
      <family val="2"/>
      <scheme val="minor"/>
    </font>
    <font>
      <b/>
      <sz val="10"/>
      <name val="Corbel"/>
      <family val="2"/>
      <scheme val="minor"/>
    </font>
    <font>
      <b/>
      <sz val="11"/>
      <name val="Corbel"/>
      <family val="2"/>
      <scheme val="minor"/>
    </font>
    <font>
      <sz val="11"/>
      <name val="Corbel"/>
      <family val="2"/>
      <scheme val="minor"/>
    </font>
    <font>
      <u/>
      <sz val="11"/>
      <color indexed="12"/>
      <name val="Corbel"/>
      <family val="2"/>
      <scheme val="minor"/>
    </font>
    <font>
      <sz val="11"/>
      <color indexed="8"/>
      <name val="Corbel"/>
      <family val="2"/>
      <scheme val="minor"/>
    </font>
    <font>
      <b/>
      <sz val="11"/>
      <color rgb="FFFF0000"/>
      <name val="Corbel"/>
      <family val="2"/>
      <scheme val="minor"/>
    </font>
    <font>
      <b/>
      <sz val="11"/>
      <color theme="0"/>
      <name val="Corbel"/>
      <family val="2"/>
      <scheme val="minor"/>
    </font>
    <font>
      <sz val="11"/>
      <color theme="0"/>
      <name val="Corbel"/>
      <family val="2"/>
      <scheme val="minor"/>
    </font>
    <font>
      <sz val="14"/>
      <name val="Corbel"/>
      <family val="2"/>
      <scheme val="minor"/>
    </font>
    <font>
      <b/>
      <sz val="9"/>
      <name val="Corbel"/>
      <family val="2"/>
      <scheme val="minor"/>
    </font>
    <font>
      <sz val="9"/>
      <name val="Corbel"/>
      <family val="2"/>
      <scheme val="minor"/>
    </font>
    <font>
      <b/>
      <sz val="10"/>
      <color indexed="8"/>
      <name val="Corbel"/>
      <family val="2"/>
      <scheme val="minor"/>
    </font>
    <font>
      <b/>
      <i/>
      <sz val="11"/>
      <name val="Corbel"/>
      <family val="2"/>
      <scheme val="minor"/>
    </font>
    <font>
      <b/>
      <u/>
      <sz val="11"/>
      <name val="Corbel"/>
      <family val="2"/>
      <scheme val="minor"/>
    </font>
    <font>
      <u/>
      <sz val="11"/>
      <color rgb="FF0000FF"/>
      <name val="Corbel"/>
      <family val="2"/>
      <scheme val="minor"/>
    </font>
    <font>
      <i/>
      <sz val="11"/>
      <name val="Corbel"/>
      <family val="2"/>
      <scheme val="minor"/>
    </font>
    <font>
      <u/>
      <sz val="11"/>
      <name val="Corbel"/>
      <family val="2"/>
      <scheme val="minor"/>
    </font>
    <font>
      <sz val="11"/>
      <color rgb="FF222222"/>
      <name val="Corbel"/>
      <family val="2"/>
      <scheme val="minor"/>
    </font>
    <font>
      <sz val="11"/>
      <color rgb="FF000000"/>
      <name val="Corbel"/>
      <family val="2"/>
      <scheme val="minor"/>
    </font>
    <font>
      <b/>
      <sz val="11"/>
      <color rgb="FF000000"/>
      <name val="Corbel"/>
      <family val="2"/>
      <scheme val="minor"/>
    </font>
    <font>
      <i/>
      <sz val="11"/>
      <color rgb="FF000000"/>
      <name val="Corbel"/>
      <family val="2"/>
      <scheme val="minor"/>
    </font>
    <font>
      <sz val="11"/>
      <color rgb="FF0000FF"/>
      <name val="Corbel"/>
      <family val="2"/>
      <scheme val="minor"/>
    </font>
    <font>
      <b/>
      <i/>
      <sz val="11"/>
      <color rgb="FF000000"/>
      <name val="Corbel"/>
      <family val="2"/>
      <scheme val="minor"/>
    </font>
    <font>
      <sz val="11"/>
      <color rgb="FFFF0000"/>
      <name val="Corbel"/>
      <family val="2"/>
      <scheme val="minor"/>
    </font>
    <font>
      <b/>
      <sz val="11"/>
      <color indexed="8"/>
      <name val="Corbel"/>
      <family val="2"/>
      <scheme val="minor"/>
    </font>
    <font>
      <b/>
      <i/>
      <sz val="11"/>
      <color indexed="8"/>
      <name val="Corbel"/>
      <family val="2"/>
      <scheme val="minor"/>
    </font>
    <font>
      <i/>
      <sz val="11"/>
      <color indexed="8"/>
      <name val="Corbel"/>
      <family val="2"/>
      <scheme val="minor"/>
    </font>
    <font>
      <sz val="10"/>
      <color rgb="FF222222"/>
      <name val="Corbel"/>
      <family val="2"/>
      <scheme val="minor"/>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right/>
      <top/>
      <bottom style="thin">
        <color theme="4"/>
      </bottom>
      <diagonal/>
    </border>
    <border>
      <left style="thin">
        <color theme="4"/>
      </left>
      <right style="thin">
        <color theme="4"/>
      </right>
      <top style="thin">
        <color theme="4"/>
      </top>
      <bottom style="thin">
        <color theme="4"/>
      </bottom>
      <diagonal/>
    </border>
    <border>
      <left/>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style="medium">
        <color rgb="FFFFC000"/>
      </right>
      <top/>
      <bottom/>
      <diagonal/>
    </border>
    <border>
      <left/>
      <right style="medium">
        <color theme="4"/>
      </right>
      <top/>
      <bottom/>
      <diagonal/>
    </border>
    <border>
      <left/>
      <right/>
      <top/>
      <bottom style="medium">
        <color theme="4"/>
      </bottom>
      <diagonal/>
    </border>
    <border>
      <left/>
      <right style="medium">
        <color theme="4"/>
      </right>
      <top/>
      <bottom style="medium">
        <color theme="4"/>
      </bottom>
      <diagonal/>
    </border>
    <border>
      <left/>
      <right style="thin">
        <color theme="4"/>
      </right>
      <top style="thin">
        <color theme="4"/>
      </top>
      <bottom style="thin">
        <color rgb="FFFFC000"/>
      </bottom>
      <diagonal/>
    </border>
    <border>
      <left/>
      <right style="thin">
        <color theme="4"/>
      </right>
      <top/>
      <bottom style="thin">
        <color theme="4"/>
      </bottom>
      <diagonal/>
    </border>
    <border>
      <left style="thin">
        <color theme="4"/>
      </left>
      <right style="thin">
        <color theme="4"/>
      </right>
      <top style="thin">
        <color theme="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xf numFmtId="43" fontId="1" fillId="0" borderId="0" applyFont="0" applyFill="0" applyBorder="0" applyAlignment="0" applyProtection="0"/>
  </cellStyleXfs>
  <cellXfs count="561">
    <xf numFmtId="0" fontId="0" fillId="0" borderId="0" xfId="0"/>
    <xf numFmtId="0" fontId="7" fillId="0" borderId="0" xfId="0" applyFont="1" applyProtection="1"/>
    <xf numFmtId="0" fontId="7" fillId="0" borderId="0" xfId="0" applyFont="1" applyAlignment="1" applyProtection="1">
      <alignment horizontal="left" vertical="top"/>
    </xf>
    <xf numFmtId="0" fontId="7" fillId="0" borderId="0" xfId="0" applyFont="1" applyBorder="1" applyProtection="1"/>
    <xf numFmtId="0" fontId="8" fillId="0" borderId="0" xfId="3" applyFont="1" applyBorder="1" applyAlignment="1" applyProtection="1">
      <alignment horizontal="left" vertical="top"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xf>
    <xf numFmtId="0" fontId="7" fillId="0" borderId="0" xfId="0" applyFont="1" applyFill="1" applyBorder="1" applyAlignment="1" applyProtection="1">
      <alignment horizontal="right"/>
    </xf>
    <xf numFmtId="0" fontId="6" fillId="0" borderId="0" xfId="0" applyFont="1" applyBorder="1" applyProtection="1"/>
    <xf numFmtId="0" fontId="9" fillId="0" borderId="0" xfId="3" applyFont="1" applyBorder="1" applyAlignment="1" applyProtection="1">
      <alignment vertical="top" wrapText="1"/>
    </xf>
    <xf numFmtId="0" fontId="7" fillId="0" borderId="0" xfId="0" applyFont="1" applyAlignment="1" applyProtection="1"/>
    <xf numFmtId="49" fontId="7" fillId="0" borderId="0" xfId="0" applyNumberFormat="1" applyFont="1" applyBorder="1" applyAlignment="1" applyProtection="1">
      <alignment horizontal="center" vertical="center"/>
    </xf>
    <xf numFmtId="0" fontId="6" fillId="0" borderId="0" xfId="0" applyFont="1" applyProtection="1"/>
    <xf numFmtId="14" fontId="7" fillId="0" borderId="0" xfId="0" quotePrefix="1" applyNumberFormat="1" applyFont="1" applyProtection="1"/>
    <xf numFmtId="49" fontId="7" fillId="0" borderId="0" xfId="0" quotePrefix="1" applyNumberFormat="1" applyFont="1" applyBorder="1" applyAlignment="1" applyProtection="1">
      <alignment horizontal="center" vertical="center"/>
    </xf>
    <xf numFmtId="49" fontId="7" fillId="0" borderId="0" xfId="0" applyNumberFormat="1" applyFont="1" applyBorder="1" applyAlignment="1" applyProtection="1">
      <alignment horizontal="left" indent="1"/>
    </xf>
    <xf numFmtId="49" fontId="7" fillId="0" borderId="0" xfId="0" quotePrefix="1" applyNumberFormat="1" applyFont="1" applyBorder="1" applyAlignment="1" applyProtection="1">
      <alignment vertical="center"/>
    </xf>
    <xf numFmtId="0" fontId="11" fillId="0" borderId="0" xfId="0" applyFont="1" applyAlignment="1" applyProtection="1">
      <alignment horizontal="left" vertical="top"/>
    </xf>
    <xf numFmtId="0" fontId="12" fillId="0" borderId="0" xfId="0" applyFont="1" applyFill="1" applyBorder="1" applyProtection="1"/>
    <xf numFmtId="49" fontId="12" fillId="0" borderId="0" xfId="0" applyNumberFormat="1" applyFont="1" applyBorder="1" applyAlignment="1" applyProtection="1">
      <alignment horizontal="center" vertical="center"/>
    </xf>
    <xf numFmtId="0" fontId="12" fillId="0" borderId="0" xfId="0" applyFont="1" applyAlignment="1" applyProtection="1">
      <alignment horizontal="left" vertical="top"/>
    </xf>
    <xf numFmtId="0" fontId="12" fillId="0" borderId="0" xfId="0" applyFont="1" applyProtection="1"/>
    <xf numFmtId="0" fontId="6" fillId="0" borderId="0" xfId="0" applyFont="1" applyAlignment="1" applyProtection="1">
      <alignment horizontal="left" vertical="center" wrapText="1"/>
    </xf>
    <xf numFmtId="0" fontId="4" fillId="0" borderId="1" xfId="0" applyFont="1" applyBorder="1" applyAlignment="1" applyProtection="1">
      <alignment horizontal="left" vertical="center" wrapText="1"/>
    </xf>
    <xf numFmtId="0" fontId="6" fillId="0" borderId="0" xfId="0" applyFont="1" applyAlignment="1" applyProtection="1">
      <alignment horizontal="center" vertical="center"/>
    </xf>
    <xf numFmtId="0" fontId="6" fillId="0" borderId="10"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5" borderId="6" xfId="0" applyFont="1" applyFill="1" applyBorder="1" applyAlignment="1" applyProtection="1">
      <alignment vertical="center"/>
    </xf>
    <xf numFmtId="0" fontId="6" fillId="5" borderId="9" xfId="0" applyFont="1" applyFill="1" applyBorder="1" applyAlignment="1" applyProtection="1">
      <alignment horizontal="center" vertical="center"/>
    </xf>
    <xf numFmtId="0" fontId="6" fillId="5" borderId="5" xfId="0" applyFont="1" applyFill="1" applyBorder="1" applyAlignment="1" applyProtection="1">
      <alignment horizontal="center" vertical="center"/>
    </xf>
    <xf numFmtId="0" fontId="7" fillId="0" borderId="1" xfId="0" applyFont="1" applyBorder="1" applyAlignment="1" applyProtection="1">
      <alignment horizontal="left" vertical="center" wrapText="1" indent="1"/>
    </xf>
    <xf numFmtId="0" fontId="7" fillId="0" borderId="1" xfId="0" applyFont="1" applyBorder="1" applyAlignment="1" applyProtection="1">
      <alignment horizontal="left" vertical="center" indent="1"/>
    </xf>
    <xf numFmtId="0" fontId="17" fillId="0" borderId="1" xfId="0" applyFont="1" applyBorder="1" applyAlignment="1" applyProtection="1">
      <alignment vertical="center"/>
    </xf>
    <xf numFmtId="0" fontId="20" fillId="5" borderId="9" xfId="0" applyFont="1" applyFill="1" applyBorder="1" applyAlignment="1" applyProtection="1">
      <alignment horizontal="right"/>
    </xf>
    <xf numFmtId="0" fontId="20" fillId="5" borderId="5" xfId="0" applyFont="1" applyFill="1" applyBorder="1" applyAlignment="1" applyProtection="1">
      <alignment horizontal="right"/>
    </xf>
    <xf numFmtId="0" fontId="7" fillId="0" borderId="1" xfId="0" applyFont="1" applyFill="1" applyBorder="1" applyAlignment="1" applyProtection="1">
      <alignment horizontal="right"/>
    </xf>
    <xf numFmtId="0" fontId="6" fillId="0" borderId="1" xfId="0" applyFont="1" applyFill="1" applyBorder="1" applyAlignment="1" applyProtection="1">
      <alignment horizontal="right"/>
    </xf>
    <xf numFmtId="37" fontId="6" fillId="0" borderId="1" xfId="0" applyNumberFormat="1" applyFont="1" applyFill="1" applyBorder="1" applyAlignment="1" applyProtection="1">
      <alignment horizontal="right"/>
    </xf>
    <xf numFmtId="0" fontId="20" fillId="0" borderId="0" xfId="0" applyFont="1" applyBorder="1" applyAlignment="1" applyProtection="1">
      <alignment vertical="center"/>
    </xf>
    <xf numFmtId="0" fontId="6" fillId="0" borderId="15" xfId="0" applyFont="1" applyFill="1" applyBorder="1" applyAlignment="1" applyProtection="1">
      <alignment horizontal="right"/>
    </xf>
    <xf numFmtId="0" fontId="6" fillId="0" borderId="0" xfId="0" applyFont="1" applyFill="1" applyBorder="1" applyAlignment="1" applyProtection="1">
      <alignment horizontal="right"/>
    </xf>
    <xf numFmtId="37" fontId="7" fillId="0" borderId="2" xfId="0" applyNumberFormat="1" applyFont="1" applyBorder="1" applyAlignment="1" applyProtection="1"/>
    <xf numFmtId="37" fontId="7" fillId="0" borderId="0" xfId="1" applyNumberFormat="1" applyFont="1" applyBorder="1" applyAlignment="1" applyProtection="1">
      <alignment horizontal="right"/>
    </xf>
    <xf numFmtId="0" fontId="7" fillId="0" borderId="0" xfId="0" applyFont="1" applyFill="1" applyAlignment="1" applyProtection="1"/>
    <xf numFmtId="0" fontId="7" fillId="0" borderId="9" xfId="0" applyFont="1" applyFill="1" applyBorder="1" applyAlignment="1" applyProtection="1"/>
    <xf numFmtId="37" fontId="7" fillId="0" borderId="0" xfId="0" applyNumberFormat="1" applyFont="1" applyBorder="1" applyAlignment="1" applyProtection="1">
      <alignment horizontal="right"/>
    </xf>
    <xf numFmtId="0" fontId="6" fillId="0" borderId="0" xfId="0" applyFont="1" applyAlignment="1" applyProtection="1"/>
    <xf numFmtId="37" fontId="6" fillId="0" borderId="9" xfId="0" applyNumberFormat="1" applyFont="1" applyBorder="1" applyAlignment="1" applyProtection="1"/>
    <xf numFmtId="37" fontId="6" fillId="0" borderId="0" xfId="1" applyNumberFormat="1" applyFont="1" applyBorder="1" applyAlignment="1" applyProtection="1">
      <alignment horizontal="right"/>
    </xf>
    <xf numFmtId="0" fontId="6" fillId="5"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37" fontId="7" fillId="0" borderId="0" xfId="0" applyNumberFormat="1" applyFont="1" applyBorder="1" applyProtection="1"/>
    <xf numFmtId="0" fontId="7" fillId="0" borderId="2" xfId="0" applyFont="1" applyBorder="1" applyAlignment="1" applyProtection="1">
      <alignment horizontal="center"/>
    </xf>
    <xf numFmtId="0" fontId="7" fillId="0" borderId="0" xfId="0" applyFont="1" applyFill="1" applyBorder="1" applyAlignment="1" applyProtection="1">
      <alignment wrapText="1"/>
    </xf>
    <xf numFmtId="0" fontId="7" fillId="0" borderId="0" xfId="0" applyFont="1" applyFill="1" applyBorder="1" applyProtection="1"/>
    <xf numFmtId="0" fontId="7" fillId="0" borderId="0" xfId="0" applyFont="1" applyAlignment="1" applyProtection="1">
      <alignment horizontal="left" vertical="center" wrapText="1"/>
    </xf>
    <xf numFmtId="0" fontId="22" fillId="0" borderId="0" xfId="0" applyFont="1" applyBorder="1" applyAlignment="1" applyProtection="1">
      <alignment vertical="center" wrapText="1"/>
    </xf>
    <xf numFmtId="0" fontId="6" fillId="0" borderId="0" xfId="0" applyFont="1" applyFill="1" applyBorder="1" applyAlignment="1" applyProtection="1">
      <alignment horizontal="left" vertical="top"/>
    </xf>
    <xf numFmtId="10" fontId="7" fillId="0" borderId="1" xfId="0" applyNumberFormat="1" applyFont="1" applyBorder="1" applyAlignment="1" applyProtection="1">
      <alignment horizontal="center" vertical="center"/>
    </xf>
    <xf numFmtId="0" fontId="7" fillId="0" borderId="0" xfId="0" applyFont="1" applyAlignment="1" applyProtection="1">
      <alignment wrapText="1"/>
    </xf>
    <xf numFmtId="0" fontId="23" fillId="0" borderId="0" xfId="0" applyFont="1" applyAlignment="1" applyProtection="1">
      <alignment horizontal="justify" vertical="center"/>
    </xf>
    <xf numFmtId="0" fontId="24" fillId="0" borderId="0" xfId="0" applyFont="1" applyAlignment="1" applyProtection="1">
      <alignment horizontal="justify" vertical="center"/>
    </xf>
    <xf numFmtId="0" fontId="6" fillId="0" borderId="0" xfId="0" applyFont="1" applyAlignment="1" applyProtection="1">
      <alignment horizontal="justify" vertical="center"/>
    </xf>
    <xf numFmtId="0" fontId="7" fillId="0" borderId="0" xfId="0" applyFont="1" applyAlignment="1" applyProtection="1">
      <alignment horizontal="justify" vertical="center"/>
    </xf>
    <xf numFmtId="0" fontId="27" fillId="0" borderId="0" xfId="0" applyFont="1" applyAlignment="1" applyProtection="1">
      <alignment horizontal="justify" vertical="center"/>
    </xf>
    <xf numFmtId="0" fontId="25" fillId="0" borderId="0" xfId="0" applyFont="1" applyAlignment="1" applyProtection="1">
      <alignment horizontal="justify" vertical="center"/>
    </xf>
    <xf numFmtId="0" fontId="7" fillId="0" borderId="13" xfId="0" applyFont="1" applyBorder="1" applyAlignment="1" applyProtection="1">
      <alignment horizontal="left" vertical="top" wrapText="1"/>
    </xf>
    <xf numFmtId="0" fontId="6" fillId="0" borderId="0" xfId="0" applyFont="1" applyAlignment="1" applyProtection="1">
      <alignment vertical="top"/>
    </xf>
    <xf numFmtId="0" fontId="7" fillId="0" borderId="0" xfId="0" applyFont="1" applyAlignment="1" applyProtection="1">
      <alignment vertical="top"/>
    </xf>
    <xf numFmtId="0" fontId="7" fillId="0" borderId="0" xfId="0" applyFont="1" applyFill="1" applyAlignment="1" applyProtection="1">
      <alignment horizontal="center" vertical="top" wrapText="1"/>
    </xf>
    <xf numFmtId="0" fontId="7" fillId="0" borderId="0" xfId="0" applyFont="1" applyFill="1" applyAlignment="1" applyProtection="1">
      <alignment vertical="top" wrapText="1"/>
    </xf>
    <xf numFmtId="0" fontId="20" fillId="0" borderId="0" xfId="0" applyFont="1" applyProtection="1"/>
    <xf numFmtId="0" fontId="7" fillId="0" borderId="0" xfId="0" applyFont="1" applyFill="1" applyProtection="1"/>
    <xf numFmtId="0" fontId="7" fillId="0" borderId="0" xfId="0" applyFont="1" applyFill="1" applyAlignment="1" applyProtection="1">
      <alignment vertical="top"/>
    </xf>
    <xf numFmtId="0" fontId="7" fillId="0" borderId="0" xfId="0" applyFont="1" applyFill="1" applyAlignment="1" applyProtection="1">
      <alignment horizontal="right" vertical="top"/>
    </xf>
    <xf numFmtId="0" fontId="7" fillId="0" borderId="0" xfId="0" applyFont="1" applyProtection="1"/>
    <xf numFmtId="0" fontId="6" fillId="0" borderId="0" xfId="0" applyFont="1" applyBorder="1" applyAlignment="1" applyProtection="1">
      <alignment horizontal="left" vertical="top"/>
    </xf>
    <xf numFmtId="0" fontId="9" fillId="0" borderId="0" xfId="0" applyFont="1" applyAlignment="1" applyProtection="1">
      <alignment horizontal="left" vertical="top" wrapText="1" indent="2"/>
    </xf>
    <xf numFmtId="0" fontId="7" fillId="0" borderId="0" xfId="0" applyFont="1" applyFill="1" applyBorder="1" applyAlignment="1" applyProtection="1">
      <alignment vertical="top"/>
    </xf>
    <xf numFmtId="0" fontId="9" fillId="0" borderId="0" xfId="0" applyFont="1" applyFill="1" applyAlignment="1" applyProtection="1">
      <alignment wrapText="1"/>
    </xf>
    <xf numFmtId="0" fontId="7" fillId="0" borderId="0" xfId="0" applyFont="1" applyFill="1" applyAlignment="1" applyProtection="1">
      <alignment horizontal="left" vertical="top"/>
    </xf>
    <xf numFmtId="0" fontId="6" fillId="0" borderId="0" xfId="0" applyFont="1" applyFill="1" applyAlignment="1" applyProtection="1">
      <alignment horizontal="left" vertical="center"/>
    </xf>
    <xf numFmtId="168" fontId="7" fillId="0" borderId="1" xfId="0" applyNumberFormat="1" applyFont="1" applyFill="1" applyBorder="1" applyAlignment="1" applyProtection="1">
      <alignment horizontal="center" vertical="center"/>
    </xf>
    <xf numFmtId="168" fontId="7" fillId="0" borderId="5" xfId="0" applyNumberFormat="1" applyFont="1" applyFill="1" applyBorder="1" applyAlignment="1" applyProtection="1">
      <alignment horizontal="center" vertical="center"/>
    </xf>
    <xf numFmtId="0" fontId="9" fillId="0" borderId="0" xfId="0" applyFont="1" applyProtection="1"/>
    <xf numFmtId="172" fontId="7" fillId="0" borderId="0" xfId="2" applyNumberFormat="1" applyFont="1" applyBorder="1" applyAlignment="1" applyProtection="1">
      <alignment horizontal="center"/>
    </xf>
    <xf numFmtId="168" fontId="7" fillId="0" borderId="0" xfId="0" applyNumberFormat="1" applyFont="1" applyBorder="1" applyAlignment="1" applyProtection="1">
      <alignment horizontal="right"/>
    </xf>
    <xf numFmtId="167" fontId="7" fillId="0" borderId="0" xfId="0" applyNumberFormat="1" applyFont="1" applyBorder="1" applyAlignment="1" applyProtection="1">
      <alignment horizontal="right"/>
    </xf>
    <xf numFmtId="0" fontId="7" fillId="0" borderId="0" xfId="0" quotePrefix="1" applyFont="1" applyBorder="1" applyAlignment="1" applyProtection="1">
      <alignment horizontal="center"/>
    </xf>
    <xf numFmtId="0" fontId="7" fillId="0" borderId="0" xfId="0" applyFont="1" applyBorder="1" applyAlignment="1" applyProtection="1">
      <alignment vertical="top"/>
    </xf>
    <xf numFmtId="167" fontId="7" fillId="0" borderId="0" xfId="0" applyNumberFormat="1" applyFont="1" applyBorder="1" applyProtection="1"/>
    <xf numFmtId="167" fontId="7" fillId="0" borderId="0" xfId="0" applyNumberFormat="1" applyFont="1" applyBorder="1" applyAlignment="1" applyProtection="1">
      <alignment horizontal="center" vertical="center"/>
    </xf>
    <xf numFmtId="0" fontId="7" fillId="0" borderId="0" xfId="0" applyFont="1" applyBorder="1" applyAlignment="1" applyProtection="1">
      <alignment horizontal="center" vertical="center"/>
    </xf>
    <xf numFmtId="0" fontId="7" fillId="3" borderId="0" xfId="0" applyFont="1" applyFill="1" applyBorder="1" applyAlignment="1" applyProtection="1"/>
    <xf numFmtId="0" fontId="9" fillId="0" borderId="0" xfId="0" applyFont="1" applyBorder="1" applyAlignment="1" applyProtection="1">
      <alignment horizontal="left"/>
    </xf>
    <xf numFmtId="0" fontId="9" fillId="0" borderId="0" xfId="0" applyFont="1" applyBorder="1" applyAlignment="1" applyProtection="1">
      <alignment horizontal="left" indent="1"/>
    </xf>
    <xf numFmtId="0" fontId="7" fillId="0" borderId="0" xfId="0" applyFont="1" applyBorder="1" applyAlignment="1" applyProtection="1">
      <alignment horizontal="left" indent="2"/>
    </xf>
    <xf numFmtId="0" fontId="7" fillId="0" borderId="0" xfId="0" applyFont="1" applyAlignment="1" applyProtection="1">
      <alignment horizontal="left" indent="1"/>
    </xf>
    <xf numFmtId="0" fontId="6" fillId="0" borderId="0" xfId="0" applyFont="1" applyFill="1" applyAlignment="1" applyProtection="1">
      <alignment horizontal="center" vertical="center"/>
    </xf>
    <xf numFmtId="0" fontId="7" fillId="0" borderId="0" xfId="0" applyFont="1" applyFill="1" applyAlignment="1" applyProtection="1">
      <alignment horizontal="left" vertical="center"/>
    </xf>
    <xf numFmtId="0" fontId="7" fillId="0" borderId="0" xfId="0" applyFont="1" applyAlignment="1" applyProtection="1">
      <alignment horizontal="center" vertical="center" wrapText="1"/>
    </xf>
    <xf numFmtId="49" fontId="7" fillId="0" borderId="0" xfId="0" applyNumberFormat="1" applyFont="1" applyBorder="1" applyAlignment="1" applyProtection="1">
      <alignment horizontal="left" vertical="center" indent="1"/>
    </xf>
    <xf numFmtId="49" fontId="7" fillId="0" borderId="0" xfId="0" applyNumberFormat="1" applyFont="1" applyBorder="1" applyAlignment="1" applyProtection="1">
      <alignment horizontal="center"/>
    </xf>
    <xf numFmtId="0" fontId="7" fillId="0" borderId="0" xfId="0" applyFont="1" applyFill="1" applyBorder="1" applyAlignment="1" applyProtection="1">
      <alignment horizontal="center" vertical="center"/>
    </xf>
    <xf numFmtId="0" fontId="6" fillId="0" borderId="0" xfId="0" applyFont="1" applyBorder="1" applyAlignment="1" applyProtection="1">
      <alignment horizontal="center" vertical="center"/>
    </xf>
    <xf numFmtId="37" fontId="7" fillId="0" borderId="0" xfId="1" applyNumberFormat="1" applyFont="1" applyBorder="1" applyAlignment="1" applyProtection="1">
      <alignment vertical="center"/>
    </xf>
    <xf numFmtId="0" fontId="7" fillId="0" borderId="0" xfId="0" applyFont="1" applyAlignment="1" applyProtection="1">
      <alignment horizontal="right" vertical="top"/>
    </xf>
    <xf numFmtId="0" fontId="7" fillId="0" borderId="0" xfId="0" applyFont="1" applyBorder="1" applyAlignment="1" applyProtection="1">
      <alignment horizontal="center" wrapText="1"/>
    </xf>
    <xf numFmtId="0" fontId="6"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left" vertical="top" wrapText="1" indent="2"/>
    </xf>
    <xf numFmtId="0" fontId="29" fillId="0" borderId="0" xfId="0" applyFont="1" applyProtection="1"/>
    <xf numFmtId="0" fontId="29" fillId="0" borderId="0" xfId="0" applyFont="1" applyAlignment="1" applyProtection="1">
      <alignment horizontal="center" vertical="top" wrapText="1"/>
    </xf>
    <xf numFmtId="0" fontId="29" fillId="0" borderId="0" xfId="0" applyFont="1" applyBorder="1" applyAlignment="1" applyProtection="1">
      <alignment horizontal="center" vertical="center" wrapText="1"/>
    </xf>
    <xf numFmtId="0" fontId="9" fillId="0" borderId="0" xfId="0" applyFont="1" applyAlignment="1" applyProtection="1">
      <alignment vertical="top" wrapText="1"/>
    </xf>
    <xf numFmtId="0" fontId="9" fillId="0" borderId="0" xfId="0" applyFont="1" applyBorder="1" applyAlignment="1" applyProtection="1">
      <alignment wrapText="1"/>
    </xf>
    <xf numFmtId="0" fontId="7" fillId="0" borderId="0" xfId="0" applyFont="1" applyFill="1" applyBorder="1" applyAlignment="1" applyProtection="1">
      <alignment horizontal="center" vertical="top" wrapText="1"/>
    </xf>
    <xf numFmtId="0" fontId="7" fillId="0" borderId="0" xfId="0" applyFont="1" applyAlignment="1" applyProtection="1">
      <alignment vertical="top" wrapText="1"/>
    </xf>
    <xf numFmtId="0" fontId="9" fillId="0" borderId="0" xfId="0" applyFont="1" applyFill="1" applyBorder="1" applyAlignment="1" applyProtection="1">
      <alignment vertical="top" wrapText="1"/>
    </xf>
    <xf numFmtId="0" fontId="6" fillId="0" borderId="0" xfId="0" applyFont="1" applyFill="1" applyBorder="1" applyAlignment="1" applyProtection="1">
      <alignment horizontal="center"/>
    </xf>
    <xf numFmtId="0" fontId="7" fillId="0" borderId="0" xfId="0" applyFont="1" applyFill="1" applyBorder="1" applyAlignment="1" applyProtection="1">
      <alignment horizontal="center" vertical="center" wrapText="1"/>
    </xf>
    <xf numFmtId="0" fontId="9" fillId="0" borderId="0" xfId="0" applyFont="1" applyBorder="1" applyAlignment="1" applyProtection="1">
      <alignment horizontal="center" vertical="top" wrapText="1"/>
    </xf>
    <xf numFmtId="9" fontId="7" fillId="0" borderId="0" xfId="4" applyFont="1" applyBorder="1" applyAlignment="1" applyProtection="1">
      <alignment horizontal="center"/>
    </xf>
    <xf numFmtId="165" fontId="7" fillId="0" borderId="0" xfId="0" applyNumberFormat="1" applyFont="1" applyBorder="1" applyAlignment="1" applyProtection="1">
      <alignment horizontal="center" vertical="center"/>
    </xf>
    <xf numFmtId="0" fontId="9" fillId="0" borderId="0" xfId="0" applyFont="1" applyBorder="1" applyAlignment="1" applyProtection="1">
      <alignment horizontal="center" vertical="center" wrapText="1"/>
    </xf>
    <xf numFmtId="0" fontId="29" fillId="0" borderId="0" xfId="0" applyFont="1" applyAlignment="1" applyProtection="1">
      <alignment wrapText="1"/>
    </xf>
    <xf numFmtId="0" fontId="9" fillId="0" borderId="0" xfId="0" applyFont="1" applyAlignment="1" applyProtection="1">
      <alignment horizontal="left" wrapText="1"/>
    </xf>
    <xf numFmtId="0" fontId="9" fillId="0" borderId="0" xfId="0" applyFont="1" applyBorder="1" applyAlignment="1" applyProtection="1">
      <alignment horizontal="left" vertical="top"/>
    </xf>
    <xf numFmtId="1" fontId="7" fillId="0" borderId="0" xfId="0" applyNumberFormat="1" applyFont="1" applyBorder="1" applyAlignment="1" applyProtection="1">
      <alignment horizontal="right" vertical="center" wrapText="1"/>
    </xf>
    <xf numFmtId="9" fontId="7" fillId="0" borderId="0" xfId="0" applyNumberFormat="1" applyFont="1" applyProtection="1"/>
    <xf numFmtId="0" fontId="9" fillId="0" borderId="0" xfId="0" applyFont="1" applyAlignment="1" applyProtection="1">
      <alignment horizontal="left" vertical="top"/>
    </xf>
    <xf numFmtId="10" fontId="9" fillId="0" borderId="0" xfId="0" applyNumberFormat="1" applyFont="1" applyBorder="1" applyAlignment="1" applyProtection="1">
      <alignment horizontal="left" vertical="top"/>
    </xf>
    <xf numFmtId="9" fontId="7" fillId="0" borderId="0" xfId="4" applyFont="1" applyBorder="1" applyAlignment="1" applyProtection="1">
      <alignment horizontal="left"/>
    </xf>
    <xf numFmtId="164" fontId="7" fillId="0" borderId="0" xfId="0" applyNumberFormat="1" applyFont="1" applyBorder="1" applyAlignment="1" applyProtection="1">
      <alignment horizontal="center"/>
    </xf>
    <xf numFmtId="0" fontId="7" fillId="0" borderId="0" xfId="0" applyFont="1" applyAlignment="1" applyProtection="1">
      <alignment horizont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wrapText="1"/>
    </xf>
    <xf numFmtId="0" fontId="9" fillId="0" borderId="0" xfId="0" applyFont="1" applyBorder="1" applyProtection="1"/>
    <xf numFmtId="167" fontId="7" fillId="0" borderId="0" xfId="0" applyNumberFormat="1" applyFont="1" applyBorder="1" applyAlignment="1" applyProtection="1">
      <alignment horizontal="right" vertical="top"/>
    </xf>
    <xf numFmtId="0" fontId="9" fillId="0" borderId="0" xfId="0" applyFont="1" applyFill="1" applyProtection="1"/>
    <xf numFmtId="0" fontId="9" fillId="0" borderId="0" xfId="0" applyFont="1" applyBorder="1" applyAlignment="1" applyProtection="1">
      <alignment horizontal="left" vertical="top" wrapText="1"/>
    </xf>
    <xf numFmtId="4" fontId="7" fillId="0" borderId="0" xfId="0" applyNumberFormat="1" applyFont="1" applyBorder="1" applyAlignment="1" applyProtection="1">
      <alignment horizontal="right" vertical="top"/>
    </xf>
    <xf numFmtId="167" fontId="7" fillId="0" borderId="0" xfId="0" applyNumberFormat="1" applyFont="1" applyBorder="1" applyAlignment="1" applyProtection="1">
      <alignment horizontal="center" vertical="top"/>
    </xf>
    <xf numFmtId="0" fontId="6" fillId="0" borderId="0" xfId="0" applyFont="1" applyFill="1" applyAlignment="1" applyProtection="1">
      <alignment horizontal="left"/>
    </xf>
    <xf numFmtId="0" fontId="7" fillId="0" borderId="0" xfId="0" applyFont="1" applyFill="1" applyBorder="1" applyAlignment="1" applyProtection="1">
      <alignment horizontal="left"/>
    </xf>
    <xf numFmtId="167" fontId="7" fillId="0" borderId="2" xfId="0" applyNumberFormat="1" applyFont="1" applyBorder="1" applyAlignment="1" applyProtection="1">
      <alignment horizontal="center"/>
    </xf>
    <xf numFmtId="0" fontId="32" fillId="0" borderId="1" xfId="0" applyFont="1" applyBorder="1" applyAlignment="1" applyProtection="1">
      <alignment vertical="center" wrapText="1"/>
    </xf>
    <xf numFmtId="0" fontId="9" fillId="0" borderId="14" xfId="0" applyFont="1" applyFill="1" applyBorder="1" applyAlignment="1" applyProtection="1"/>
    <xf numFmtId="0" fontId="9" fillId="0" borderId="14" xfId="0" applyFont="1" applyFill="1" applyBorder="1" applyAlignment="1" applyProtection="1">
      <alignment horizontal="left"/>
    </xf>
    <xf numFmtId="0" fontId="6" fillId="5" borderId="18" xfId="0" applyFont="1" applyFill="1" applyBorder="1" applyAlignment="1" applyProtection="1">
      <alignment horizontal="center" wrapText="1"/>
    </xf>
    <xf numFmtId="0" fontId="7" fillId="0" borderId="18" xfId="0" applyFont="1" applyBorder="1" applyAlignment="1" applyProtection="1">
      <alignment vertical="center"/>
    </xf>
    <xf numFmtId="0" fontId="7" fillId="0" borderId="18" xfId="0" applyFont="1" applyBorder="1" applyAlignment="1" applyProtection="1">
      <alignment vertical="center" wrapText="1"/>
    </xf>
    <xf numFmtId="0" fontId="9" fillId="0" borderId="18" xfId="0" applyFont="1" applyFill="1" applyBorder="1" applyProtection="1"/>
    <xf numFmtId="0" fontId="7" fillId="5" borderId="18" xfId="0" applyFont="1" applyFill="1" applyBorder="1" applyAlignment="1" applyProtection="1">
      <alignment vertical="center"/>
    </xf>
    <xf numFmtId="0" fontId="17" fillId="3" borderId="7" xfId="0" applyFont="1" applyFill="1" applyBorder="1" applyAlignment="1" applyProtection="1">
      <alignment vertical="center"/>
    </xf>
    <xf numFmtId="0" fontId="17" fillId="3" borderId="0" xfId="0" applyFont="1" applyFill="1" applyBorder="1" applyAlignment="1" applyProtection="1">
      <alignment vertical="center"/>
    </xf>
    <xf numFmtId="0" fontId="17" fillId="3" borderId="14" xfId="0" applyFont="1" applyFill="1" applyBorder="1" applyAlignment="1" applyProtection="1">
      <alignment vertical="center"/>
    </xf>
    <xf numFmtId="0" fontId="9" fillId="0" borderId="18" xfId="0" applyFont="1" applyFill="1" applyBorder="1" applyAlignment="1" applyProtection="1">
      <alignment horizontal="left" wrapText="1" indent="1"/>
    </xf>
    <xf numFmtId="0" fontId="7" fillId="0" borderId="18" xfId="0" applyFont="1" applyBorder="1" applyAlignment="1" applyProtection="1">
      <alignment horizontal="left" vertical="center" indent="1"/>
    </xf>
    <xf numFmtId="0" fontId="7" fillId="0" borderId="18" xfId="0" applyFont="1" applyFill="1" applyBorder="1" applyAlignment="1" applyProtection="1">
      <alignment horizontal="left" vertical="center" indent="1"/>
    </xf>
    <xf numFmtId="0" fontId="7" fillId="0" borderId="18" xfId="0" applyFont="1" applyBorder="1" applyAlignment="1" applyProtection="1">
      <alignment horizontal="left" vertical="center" wrapText="1" indent="1"/>
    </xf>
    <xf numFmtId="0" fontId="29" fillId="0" borderId="18" xfId="0" applyFont="1" applyBorder="1" applyAlignment="1" applyProtection="1">
      <alignment horizontal="center" vertical="center" wrapText="1"/>
    </xf>
    <xf numFmtId="0" fontId="9" fillId="0" borderId="18" xfId="0" applyFont="1" applyBorder="1" applyAlignment="1" applyProtection="1">
      <alignment horizontal="center" vertical="center" wrapText="1"/>
    </xf>
    <xf numFmtId="0" fontId="16" fillId="0" borderId="18"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9" fillId="0" borderId="18" xfId="0" applyFont="1" applyFill="1" applyBorder="1" applyAlignment="1" applyProtection="1">
      <alignment wrapText="1"/>
    </xf>
    <xf numFmtId="0" fontId="9" fillId="0" borderId="18" xfId="0" applyFont="1" applyBorder="1" applyAlignment="1" applyProtection="1">
      <alignment vertical="top" wrapText="1"/>
    </xf>
    <xf numFmtId="0" fontId="9" fillId="0" borderId="18" xfId="0" applyFont="1" applyBorder="1" applyAlignment="1" applyProtection="1">
      <alignment wrapText="1"/>
    </xf>
    <xf numFmtId="0" fontId="7" fillId="0" borderId="18" xfId="0" applyFont="1" applyFill="1" applyBorder="1" applyAlignment="1" applyProtection="1">
      <alignment horizontal="center" vertical="center" wrapText="1"/>
    </xf>
    <xf numFmtId="0" fontId="7" fillId="0" borderId="19" xfId="0" applyFont="1" applyBorder="1" applyAlignment="1" applyProtection="1">
      <alignment horizontal="center"/>
    </xf>
    <xf numFmtId="0" fontId="6" fillId="0" borderId="18" xfId="0" applyFont="1" applyFill="1" applyBorder="1" applyAlignment="1" applyProtection="1">
      <alignment horizontal="left" vertical="top"/>
    </xf>
    <xf numFmtId="0" fontId="9" fillId="0" borderId="0" xfId="0" applyFont="1" applyBorder="1" applyAlignment="1" applyProtection="1">
      <alignment horizontal="left" vertical="top" indent="4"/>
    </xf>
    <xf numFmtId="9" fontId="7" fillId="0" borderId="0" xfId="0" applyNumberFormat="1" applyFont="1" applyBorder="1" applyAlignment="1" applyProtection="1">
      <alignment horizontal="center" vertical="center" wrapText="1"/>
    </xf>
    <xf numFmtId="9" fontId="7" fillId="0" borderId="18" xfId="0" applyNumberFormat="1" applyFont="1" applyBorder="1" applyAlignment="1" applyProtection="1">
      <alignment horizontal="center" vertical="center" wrapText="1"/>
    </xf>
    <xf numFmtId="0" fontId="7" fillId="0" borderId="18" xfId="0" applyFont="1" applyFill="1" applyBorder="1" applyProtection="1"/>
    <xf numFmtId="0" fontId="7" fillId="3" borderId="18" xfId="0" applyFont="1" applyFill="1" applyBorder="1" applyAlignment="1" applyProtection="1">
      <alignment horizontal="center" vertical="center"/>
    </xf>
    <xf numFmtId="0" fontId="7" fillId="0" borderId="18" xfId="0" applyFont="1" applyFill="1" applyBorder="1" applyAlignment="1" applyProtection="1">
      <alignment wrapText="1"/>
    </xf>
    <xf numFmtId="0" fontId="6" fillId="5" borderId="18" xfId="0" applyFont="1" applyFill="1" applyBorder="1" applyAlignment="1" applyProtection="1">
      <alignment horizontal="center" vertical="center"/>
    </xf>
    <xf numFmtId="0" fontId="6" fillId="5" borderId="18" xfId="0" applyFont="1" applyFill="1" applyBorder="1" applyAlignment="1" applyProtection="1">
      <alignment horizontal="center" vertical="center" wrapText="1"/>
    </xf>
    <xf numFmtId="0" fontId="7" fillId="0" borderId="18" xfId="0" applyFont="1" applyBorder="1" applyAlignment="1" applyProtection="1">
      <alignment horizontal="center"/>
    </xf>
    <xf numFmtId="0" fontId="29" fillId="5" borderId="18" xfId="0" applyFont="1" applyFill="1" applyBorder="1" applyAlignment="1" applyProtection="1">
      <alignment horizontal="center" vertical="top"/>
    </xf>
    <xf numFmtId="0" fontId="23" fillId="0" borderId="18" xfId="0" applyFont="1" applyBorder="1" applyAlignment="1" applyProtection="1">
      <alignment horizontal="center"/>
    </xf>
    <xf numFmtId="0" fontId="7" fillId="0" borderId="18" xfId="0" quotePrefix="1" applyFont="1" applyBorder="1" applyAlignment="1" applyProtection="1">
      <alignment horizontal="center"/>
    </xf>
    <xf numFmtId="9" fontId="7" fillId="0" borderId="0" xfId="4" applyFont="1" applyBorder="1" applyAlignment="1" applyProtection="1">
      <alignment horizontal="right"/>
    </xf>
    <xf numFmtId="9" fontId="7" fillId="0" borderId="18" xfId="0" applyNumberFormat="1" applyFont="1" applyBorder="1" applyAlignment="1" applyProtection="1">
      <alignment horizontal="right"/>
    </xf>
    <xf numFmtId="10" fontId="7" fillId="0" borderId="0" xfId="0" applyNumberFormat="1" applyFont="1" applyBorder="1" applyProtection="1"/>
    <xf numFmtId="10" fontId="7" fillId="0" borderId="18" xfId="0" applyNumberFormat="1" applyFont="1" applyBorder="1" applyAlignment="1" applyProtection="1">
      <alignment horizontal="center" vertical="center"/>
    </xf>
    <xf numFmtId="0" fontId="9" fillId="0" borderId="18" xfId="0" applyFont="1" applyFill="1" applyBorder="1" applyAlignment="1" applyProtection="1">
      <alignment horizontal="center" vertical="center"/>
    </xf>
    <xf numFmtId="0" fontId="9" fillId="0" borderId="18" xfId="0" applyFont="1" applyBorder="1" applyProtection="1"/>
    <xf numFmtId="167" fontId="7" fillId="0" borderId="18" xfId="0" applyNumberFormat="1" applyFont="1" applyBorder="1" applyAlignment="1" applyProtection="1">
      <alignment horizontal="center" vertical="center"/>
    </xf>
    <xf numFmtId="0" fontId="9" fillId="5" borderId="18" xfId="0" applyFont="1" applyFill="1" applyBorder="1" applyProtection="1"/>
    <xf numFmtId="167" fontId="6" fillId="5" borderId="18" xfId="0" applyNumberFormat="1" applyFont="1" applyFill="1" applyBorder="1" applyAlignment="1" applyProtection="1">
      <alignment horizontal="center" vertical="top"/>
    </xf>
    <xf numFmtId="0" fontId="7" fillId="0" borderId="17" xfId="0" applyFont="1" applyFill="1" applyBorder="1" applyAlignment="1" applyProtection="1">
      <alignment horizontal="center"/>
    </xf>
    <xf numFmtId="16" fontId="7" fillId="0" borderId="19" xfId="0" applyNumberFormat="1" applyFont="1" applyBorder="1" applyAlignment="1" applyProtection="1">
      <alignment horizontal="center"/>
    </xf>
    <xf numFmtId="16" fontId="7" fillId="0" borderId="17" xfId="0" applyNumberFormat="1" applyFont="1" applyBorder="1" applyAlignment="1" applyProtection="1">
      <alignment horizontal="center"/>
    </xf>
    <xf numFmtId="167" fontId="7" fillId="0" borderId="17" xfId="0" applyNumberFormat="1" applyFont="1" applyBorder="1" applyAlignment="1" applyProtection="1">
      <alignment horizontal="center"/>
    </xf>
    <xf numFmtId="0" fontId="6" fillId="5" borderId="3" xfId="0" applyFont="1" applyFill="1" applyBorder="1" applyAlignment="1" applyProtection="1">
      <alignment vertical="center"/>
    </xf>
    <xf numFmtId="0" fontId="6" fillId="0" borderId="18" xfId="0" applyFont="1" applyBorder="1" applyAlignment="1" applyProtection="1">
      <alignment vertical="center"/>
    </xf>
    <xf numFmtId="37" fontId="6" fillId="0" borderId="18" xfId="1" applyNumberFormat="1" applyFont="1" applyBorder="1" applyAlignment="1" applyProtection="1">
      <alignment horizontal="center" vertical="center"/>
    </xf>
    <xf numFmtId="0" fontId="6" fillId="5" borderId="18" xfId="0" applyFont="1" applyFill="1" applyBorder="1" applyProtection="1"/>
    <xf numFmtId="0" fontId="7" fillId="0" borderId="17" xfId="0" applyFont="1" applyBorder="1" applyAlignment="1" applyProtection="1">
      <alignment horizontal="center" wrapText="1"/>
    </xf>
    <xf numFmtId="2" fontId="7" fillId="0" borderId="17" xfId="0" applyNumberFormat="1" applyFont="1" applyBorder="1" applyAlignment="1" applyProtection="1">
      <alignment horizontal="center" wrapText="1"/>
    </xf>
    <xf numFmtId="0" fontId="7" fillId="0" borderId="0" xfId="0" applyFont="1" applyBorder="1" applyAlignment="1" applyProtection="1">
      <alignment horizontal="center" vertical="top" wrapText="1"/>
    </xf>
    <xf numFmtId="0" fontId="7" fillId="0" borderId="0" xfId="0" applyFont="1" applyFill="1" applyBorder="1" applyAlignment="1" applyProtection="1">
      <alignment horizontal="center"/>
    </xf>
    <xf numFmtId="0" fontId="5" fillId="5" borderId="3" xfId="0" applyFont="1" applyFill="1" applyBorder="1" applyAlignment="1" applyProtection="1">
      <alignment horizontal="center" vertical="center" wrapText="1"/>
    </xf>
    <xf numFmtId="9" fontId="5" fillId="5" borderId="0" xfId="0" applyNumberFormat="1" applyFont="1" applyFill="1" applyBorder="1" applyAlignment="1" applyProtection="1">
      <alignment horizontal="center" vertical="center" wrapText="1"/>
    </xf>
    <xf numFmtId="9" fontId="16" fillId="5" borderId="0" xfId="0" applyNumberFormat="1" applyFont="1" applyFill="1" applyBorder="1" applyAlignment="1" applyProtection="1">
      <alignment horizontal="center" vertical="center" wrapText="1"/>
    </xf>
    <xf numFmtId="9" fontId="7" fillId="0" borderId="18" xfId="4" applyNumberFormat="1" applyFont="1" applyBorder="1" applyAlignment="1" applyProtection="1">
      <alignment horizontal="center" vertical="center"/>
    </xf>
    <xf numFmtId="9" fontId="7" fillId="0" borderId="18" xfId="0" applyNumberFormat="1" applyFont="1" applyBorder="1" applyAlignment="1" applyProtection="1">
      <alignment horizontal="center" vertical="center"/>
    </xf>
    <xf numFmtId="1" fontId="7" fillId="0" borderId="18" xfId="0" applyNumberFormat="1" applyFont="1" applyBorder="1" applyAlignment="1" applyProtection="1">
      <alignment horizontal="center" vertical="center"/>
    </xf>
    <xf numFmtId="0" fontId="16" fillId="5" borderId="18" xfId="0" applyFont="1" applyFill="1" applyBorder="1" applyAlignment="1" applyProtection="1">
      <alignment horizontal="center" vertical="center" wrapText="1"/>
    </xf>
    <xf numFmtId="0" fontId="6" fillId="0" borderId="18" xfId="0" applyFont="1" applyFill="1" applyBorder="1" applyAlignment="1" applyProtection="1">
      <alignment horizontal="center"/>
    </xf>
    <xf numFmtId="0" fontId="9" fillId="0" borderId="18" xfId="0" applyFont="1" applyBorder="1" applyAlignment="1" applyProtection="1">
      <alignment horizontal="left" vertical="top" wrapText="1" indent="1"/>
    </xf>
    <xf numFmtId="168" fontId="7" fillId="0" borderId="18" xfId="2" applyNumberFormat="1" applyFont="1" applyBorder="1" applyAlignment="1" applyProtection="1">
      <alignment horizontal="center" vertical="center"/>
    </xf>
    <xf numFmtId="0" fontId="7" fillId="0" borderId="18" xfId="0" applyFont="1" applyBorder="1" applyAlignment="1" applyProtection="1">
      <alignment horizontal="left" vertical="top" wrapText="1" indent="1"/>
    </xf>
    <xf numFmtId="10" fontId="7" fillId="0" borderId="17" xfId="0" applyNumberFormat="1" applyFont="1" applyBorder="1" applyAlignment="1" applyProtection="1">
      <alignment horizontal="center"/>
    </xf>
    <xf numFmtId="168" fontId="7" fillId="0" borderId="18" xfId="0" applyNumberFormat="1" applyFont="1" applyBorder="1" applyAlignment="1" applyProtection="1">
      <alignment horizontal="center" vertical="center"/>
    </xf>
    <xf numFmtId="166" fontId="7" fillId="0" borderId="18" xfId="0" applyNumberFormat="1" applyFont="1" applyBorder="1" applyAlignment="1" applyProtection="1">
      <alignment horizontal="center" vertical="center" wrapText="1"/>
    </xf>
    <xf numFmtId="0" fontId="9" fillId="0" borderId="18" xfId="0" applyFont="1" applyBorder="1" applyAlignment="1" applyProtection="1">
      <alignment horizontal="left" vertical="top" wrapText="1" indent="2"/>
    </xf>
    <xf numFmtId="0" fontId="7" fillId="5" borderId="18" xfId="0" applyFont="1" applyFill="1" applyBorder="1" applyAlignment="1" applyProtection="1">
      <alignment horizontal="center"/>
    </xf>
    <xf numFmtId="168" fontId="7" fillId="5" borderId="18" xfId="2" applyNumberFormat="1" applyFont="1" applyFill="1" applyBorder="1" applyAlignment="1" applyProtection="1">
      <alignment horizontal="right"/>
    </xf>
    <xf numFmtId="0" fontId="6" fillId="5" borderId="18" xfId="0" applyFont="1" applyFill="1" applyBorder="1" applyAlignment="1" applyProtection="1">
      <alignment horizontal="left" vertical="top" wrapText="1"/>
    </xf>
    <xf numFmtId="168" fontId="7" fillId="0" borderId="18" xfId="0" applyNumberFormat="1" applyFont="1" applyFill="1" applyBorder="1" applyAlignment="1" applyProtection="1">
      <alignment horizontal="right"/>
    </xf>
    <xf numFmtId="0" fontId="29" fillId="0" borderId="0" xfId="0" applyFont="1" applyFill="1" applyBorder="1" applyAlignment="1" applyProtection="1">
      <alignment horizontal="center" vertical="center" wrapText="1"/>
    </xf>
    <xf numFmtId="49" fontId="7" fillId="0" borderId="18" xfId="0" applyNumberFormat="1" applyFont="1" applyBorder="1" applyAlignment="1" applyProtection="1">
      <alignment horizontal="center" vertical="center" wrapText="1"/>
    </xf>
    <xf numFmtId="0" fontId="7" fillId="0" borderId="12" xfId="0" applyFont="1" applyBorder="1" applyAlignment="1" applyProtection="1">
      <alignment horizontal="center" vertical="center"/>
    </xf>
    <xf numFmtId="169" fontId="6" fillId="0" borderId="18" xfId="0" applyNumberFormat="1" applyFont="1" applyBorder="1" applyProtection="1"/>
    <xf numFmtId="169" fontId="7" fillId="0" borderId="18" xfId="0" applyNumberFormat="1" applyFont="1" applyBorder="1" applyAlignment="1" applyProtection="1">
      <alignment horizontal="right"/>
    </xf>
    <xf numFmtId="0" fontId="7" fillId="5" borderId="18" xfId="0" applyFont="1" applyFill="1" applyBorder="1" applyProtection="1"/>
    <xf numFmtId="0" fontId="5" fillId="5" borderId="18" xfId="0" applyFont="1" applyFill="1" applyBorder="1" applyAlignment="1" applyProtection="1">
      <alignment horizontal="center" wrapText="1"/>
    </xf>
    <xf numFmtId="0" fontId="6" fillId="5" borderId="18" xfId="0" applyFont="1" applyFill="1" applyBorder="1" applyAlignment="1" applyProtection="1"/>
    <xf numFmtId="0" fontId="4" fillId="5" borderId="3" xfId="0" applyFont="1" applyFill="1" applyBorder="1" applyProtection="1"/>
    <xf numFmtId="0" fontId="4" fillId="5" borderId="11" xfId="0" applyFont="1" applyFill="1" applyBorder="1" applyProtection="1"/>
    <xf numFmtId="0" fontId="5" fillId="5" borderId="3" xfId="0" applyFont="1" applyFill="1" applyBorder="1" applyAlignment="1" applyProtection="1">
      <alignment horizontal="center" wrapText="1"/>
    </xf>
    <xf numFmtId="0" fontId="6" fillId="0" borderId="18" xfId="0" applyFont="1" applyBorder="1" applyAlignment="1" applyProtection="1">
      <alignment vertical="top"/>
    </xf>
    <xf numFmtId="0" fontId="7" fillId="0" borderId="18" xfId="0" applyFont="1" applyBorder="1" applyAlignment="1" applyProtection="1">
      <alignment vertical="top" wrapText="1"/>
    </xf>
    <xf numFmtId="170" fontId="7" fillId="0" borderId="18" xfId="4" applyNumberFormat="1" applyFont="1" applyBorder="1" applyAlignment="1" applyProtection="1">
      <alignment horizontal="center" vertical="center"/>
    </xf>
    <xf numFmtId="171" fontId="7" fillId="0" borderId="18" xfId="2" applyNumberFormat="1" applyFont="1" applyBorder="1" applyAlignment="1" applyProtection="1">
      <alignment horizontal="center" vertical="center"/>
    </xf>
    <xf numFmtId="0" fontId="4" fillId="5" borderId="18" xfId="0" applyFont="1" applyFill="1" applyBorder="1" applyProtection="1"/>
    <xf numFmtId="172" fontId="7" fillId="0" borderId="18" xfId="2" applyNumberFormat="1" applyFont="1" applyBorder="1" applyAlignment="1" applyProtection="1">
      <alignment horizontal="center" vertical="center"/>
    </xf>
    <xf numFmtId="1" fontId="6" fillId="0" borderId="18" xfId="0" applyNumberFormat="1" applyFont="1" applyFill="1" applyBorder="1" applyAlignment="1" applyProtection="1">
      <alignment horizontal="center" vertical="center" wrapText="1"/>
    </xf>
    <xf numFmtId="0" fontId="7" fillId="0" borderId="18" xfId="0" applyFont="1" applyFill="1" applyBorder="1" applyAlignment="1" applyProtection="1">
      <alignment horizontal="left" vertical="center" wrapText="1"/>
    </xf>
    <xf numFmtId="0" fontId="7" fillId="0" borderId="18" xfId="0" applyFont="1" applyFill="1" applyBorder="1" applyAlignment="1" applyProtection="1">
      <alignment vertical="center" wrapText="1"/>
    </xf>
    <xf numFmtId="3" fontId="7" fillId="0" borderId="18" xfId="0" applyNumberFormat="1" applyFont="1" applyFill="1" applyBorder="1" applyAlignment="1" applyProtection="1">
      <alignment horizontal="center" vertical="center" wrapText="1"/>
    </xf>
    <xf numFmtId="10" fontId="7" fillId="0" borderId="18" xfId="0" applyNumberFormat="1" applyFont="1" applyFill="1" applyBorder="1" applyAlignment="1" applyProtection="1">
      <alignment horizontal="center" vertical="center" wrapText="1"/>
    </xf>
    <xf numFmtId="168" fontId="7" fillId="0" borderId="18" xfId="0" applyNumberFormat="1" applyFont="1" applyFill="1" applyBorder="1" applyAlignment="1" applyProtection="1">
      <alignment horizontal="center" vertical="center" wrapText="1"/>
    </xf>
    <xf numFmtId="168" fontId="7" fillId="0" borderId="18" xfId="0" applyNumberFormat="1" applyFont="1" applyFill="1" applyBorder="1" applyAlignment="1" applyProtection="1">
      <alignment horizontal="center" vertical="center"/>
    </xf>
    <xf numFmtId="0" fontId="7" fillId="0" borderId="18" xfId="0" applyFont="1" applyFill="1" applyBorder="1" applyAlignment="1" applyProtection="1">
      <alignment vertical="center"/>
    </xf>
    <xf numFmtId="2" fontId="7" fillId="0" borderId="18" xfId="0" applyNumberFormat="1" applyFont="1" applyBorder="1" applyAlignment="1" applyProtection="1">
      <alignment horizontal="center" vertical="center"/>
    </xf>
    <xf numFmtId="1" fontId="7" fillId="0" borderId="17" xfId="0" applyNumberFormat="1" applyFont="1" applyBorder="1" applyAlignment="1" applyProtection="1">
      <alignment horizontal="center"/>
    </xf>
    <xf numFmtId="168" fontId="7" fillId="0" borderId="17" xfId="0" applyNumberFormat="1" applyFont="1" applyBorder="1" applyAlignment="1" applyProtection="1">
      <alignment horizontal="center"/>
    </xf>
    <xf numFmtId="0" fontId="7" fillId="0" borderId="17" xfId="0" applyFont="1" applyBorder="1" applyAlignment="1" applyProtection="1">
      <alignment horizontal="left" indent="4"/>
    </xf>
    <xf numFmtId="0" fontId="7" fillId="0" borderId="18" xfId="0" applyFont="1" applyBorder="1" applyProtection="1"/>
    <xf numFmtId="0" fontId="5" fillId="5" borderId="18" xfId="0" applyFont="1" applyFill="1" applyBorder="1" applyAlignment="1" applyProtection="1">
      <alignment horizontal="center"/>
    </xf>
    <xf numFmtId="0" fontId="7" fillId="0" borderId="18" xfId="0" applyFont="1" applyFill="1" applyBorder="1" applyAlignment="1" applyProtection="1">
      <alignment horizontal="center" vertical="top" wrapText="1"/>
    </xf>
    <xf numFmtId="0" fontId="4" fillId="0" borderId="18" xfId="0" applyFont="1" applyFill="1" applyBorder="1" applyAlignment="1" applyProtection="1">
      <alignment horizontal="center" vertical="center" wrapText="1"/>
    </xf>
    <xf numFmtId="0" fontId="7" fillId="0" borderId="18" xfId="0" applyNumberFormat="1" applyFont="1" applyBorder="1" applyAlignment="1" applyProtection="1">
      <alignment horizontal="center" vertical="center"/>
    </xf>
    <xf numFmtId="0" fontId="7" fillId="0" borderId="18" xfId="0" applyFont="1" applyBorder="1" applyAlignment="1" applyProtection="1">
      <alignment horizontal="right"/>
    </xf>
    <xf numFmtId="0" fontId="9" fillId="0" borderId="18" xfId="0" applyFont="1" applyBorder="1" applyAlignment="1" applyProtection="1">
      <alignment vertical="top"/>
    </xf>
    <xf numFmtId="0" fontId="7" fillId="0" borderId="18" xfId="0" applyFont="1" applyFill="1" applyBorder="1" applyAlignment="1" applyProtection="1">
      <alignment horizontal="center" vertical="center"/>
    </xf>
    <xf numFmtId="49" fontId="6" fillId="0" borderId="18" xfId="0" applyNumberFormat="1" applyFont="1" applyBorder="1" applyAlignment="1" applyProtection="1">
      <alignment horizontal="center"/>
    </xf>
    <xf numFmtId="0" fontId="6" fillId="5" borderId="13" xfId="0" applyFont="1" applyFill="1" applyBorder="1" applyAlignment="1" applyProtection="1">
      <alignment horizontal="center" vertical="center" wrapText="1"/>
    </xf>
    <xf numFmtId="0" fontId="9" fillId="4" borderId="18" xfId="0" applyFont="1" applyFill="1" applyBorder="1" applyAlignment="1" applyProtection="1">
      <alignment vertical="top" wrapText="1"/>
    </xf>
    <xf numFmtId="0" fontId="9" fillId="0" borderId="18" xfId="0" applyFont="1" applyFill="1" applyBorder="1" applyAlignment="1" applyProtection="1">
      <alignment vertical="top" wrapText="1"/>
    </xf>
    <xf numFmtId="0" fontId="7" fillId="0" borderId="18" xfId="0" applyFont="1" applyFill="1" applyBorder="1" applyAlignment="1" applyProtection="1">
      <alignment vertical="top" wrapText="1"/>
    </xf>
    <xf numFmtId="0" fontId="6" fillId="0" borderId="18" xfId="0" applyFont="1" applyFill="1" applyBorder="1" applyAlignment="1" applyProtection="1">
      <alignment vertical="center"/>
    </xf>
    <xf numFmtId="10" fontId="7" fillId="0" borderId="18" xfId="4" applyNumberFormat="1" applyFont="1" applyFill="1" applyBorder="1" applyAlignment="1" applyProtection="1">
      <alignment horizontal="center" vertical="center"/>
    </xf>
    <xf numFmtId="10" fontId="6" fillId="0" borderId="18" xfId="4" applyNumberFormat="1" applyFont="1" applyBorder="1" applyAlignment="1" applyProtection="1">
      <alignment horizontal="center" vertical="center"/>
    </xf>
    <xf numFmtId="0" fontId="2" fillId="0" borderId="18" xfId="3" applyBorder="1" applyAlignment="1" applyProtection="1">
      <alignment horizontal="left" vertical="top" wrapText="1"/>
    </xf>
    <xf numFmtId="173" fontId="7" fillId="0" borderId="0" xfId="1" applyNumberFormat="1" applyFont="1" applyFill="1" applyBorder="1" applyAlignment="1">
      <alignment horizontal="right"/>
    </xf>
    <xf numFmtId="173" fontId="6" fillId="0" borderId="0" xfId="1" applyNumberFormat="1" applyFont="1" applyFill="1" applyBorder="1" applyAlignment="1">
      <alignment horizontal="right"/>
    </xf>
    <xf numFmtId="173" fontId="7" fillId="0" borderId="22" xfId="1" applyNumberFormat="1" applyFont="1" applyFill="1" applyBorder="1" applyAlignment="1">
      <alignment horizontal="right"/>
    </xf>
    <xf numFmtId="173" fontId="6" fillId="0" borderId="22" xfId="1" applyNumberFormat="1" applyFont="1" applyFill="1" applyBorder="1" applyAlignment="1">
      <alignment horizontal="right"/>
    </xf>
    <xf numFmtId="37" fontId="7" fillId="0" borderId="0" xfId="0" applyNumberFormat="1" applyFont="1" applyAlignment="1">
      <alignment horizontal="right"/>
    </xf>
    <xf numFmtId="0" fontId="7" fillId="0" borderId="0" xfId="0" applyFont="1"/>
    <xf numFmtId="37" fontId="7" fillId="0" borderId="23" xfId="0" applyNumberFormat="1" applyFont="1" applyBorder="1" applyAlignment="1">
      <alignment horizontal="right"/>
    </xf>
    <xf numFmtId="37" fontId="6" fillId="0" borderId="24" xfId="0" applyNumberFormat="1" applyFont="1" applyBorder="1" applyAlignment="1">
      <alignment horizontal="right"/>
    </xf>
    <xf numFmtId="37" fontId="6" fillId="0" borderId="25" xfId="0" applyNumberFormat="1" applyFont="1" applyBorder="1" applyAlignment="1">
      <alignment horizontal="right"/>
    </xf>
    <xf numFmtId="0" fontId="4" fillId="0" borderId="0" xfId="0" applyFont="1" applyAlignment="1">
      <alignment horizontal="center" vertical="center" wrapText="1"/>
    </xf>
    <xf numFmtId="0" fontId="4" fillId="0" borderId="23" xfId="0" applyFont="1" applyBorder="1" applyAlignment="1">
      <alignment horizontal="center" vertical="center" wrapText="1"/>
    </xf>
    <xf numFmtId="170" fontId="4" fillId="0" borderId="24" xfId="4" applyNumberFormat="1" applyFont="1" applyBorder="1" applyAlignment="1">
      <alignment horizontal="center" vertical="center" wrapText="1"/>
    </xf>
    <xf numFmtId="170" fontId="4" fillId="0" borderId="25" xfId="4" applyNumberFormat="1" applyFont="1" applyBorder="1" applyAlignment="1">
      <alignment horizontal="center" vertical="center" wrapText="1"/>
    </xf>
    <xf numFmtId="0" fontId="7" fillId="0" borderId="17" xfId="0" applyNumberFormat="1" applyFont="1" applyBorder="1" applyAlignment="1" applyProtection="1">
      <alignment horizontal="center"/>
    </xf>
    <xf numFmtId="37" fontId="7" fillId="6" borderId="1" xfId="5" applyNumberFormat="1" applyFont="1" applyFill="1" applyBorder="1" applyAlignment="1">
      <alignment horizontal="center" vertical="center"/>
    </xf>
    <xf numFmtId="0" fontId="7" fillId="0" borderId="1" xfId="0" applyFont="1" applyBorder="1" applyAlignment="1">
      <alignment horizontal="center" vertical="center"/>
    </xf>
    <xf numFmtId="174" fontId="7" fillId="0" borderId="1" xfId="1" applyNumberFormat="1" applyFont="1" applyFill="1" applyBorder="1" applyAlignment="1">
      <alignment vertical="center"/>
    </xf>
    <xf numFmtId="174" fontId="7" fillId="0" borderId="6" xfId="1" applyNumberFormat="1" applyFont="1" applyFill="1" applyBorder="1" applyAlignment="1">
      <alignment vertical="center"/>
    </xf>
    <xf numFmtId="174" fontId="7" fillId="0" borderId="1" xfId="1" applyNumberFormat="1" applyFont="1" applyFill="1" applyBorder="1" applyAlignment="1">
      <alignment vertical="center" wrapText="1"/>
    </xf>
    <xf numFmtId="16" fontId="7" fillId="0" borderId="17" xfId="0" applyNumberFormat="1" applyFont="1" applyBorder="1" applyAlignment="1" applyProtection="1">
      <alignment horizontal="left" indent="1"/>
    </xf>
    <xf numFmtId="0" fontId="7" fillId="0" borderId="0" xfId="0" applyFont="1" applyFill="1" applyBorder="1" applyAlignment="1" applyProtection="1">
      <alignment horizontal="left" vertical="top" wrapText="1"/>
    </xf>
    <xf numFmtId="0" fontId="7" fillId="0" borderId="18" xfId="0" applyFont="1" applyBorder="1" applyAlignment="1" applyProtection="1">
      <alignment horizontal="left" vertical="top" wrapText="1"/>
    </xf>
    <xf numFmtId="0" fontId="7" fillId="0" borderId="18" xfId="0" applyFont="1" applyBorder="1" applyAlignment="1" applyProtection="1">
      <alignment horizontal="center" vertical="center"/>
    </xf>
    <xf numFmtId="0" fontId="7" fillId="0" borderId="0" xfId="0" applyFont="1" applyBorder="1" applyAlignment="1" applyProtection="1">
      <alignment horizontal="left" wrapText="1"/>
    </xf>
    <xf numFmtId="0" fontId="6" fillId="0" borderId="0" xfId="0" applyFont="1" applyBorder="1" applyAlignment="1" applyProtection="1">
      <alignment horizontal="left" vertical="center" wrapText="1"/>
    </xf>
    <xf numFmtId="0" fontId="7" fillId="0" borderId="0" xfId="0" applyFont="1" applyBorder="1" applyAlignment="1" applyProtection="1"/>
    <xf numFmtId="0" fontId="7" fillId="0" borderId="0" xfId="0" applyFont="1" applyAlignment="1" applyProtection="1"/>
    <xf numFmtId="0" fontId="10" fillId="0" borderId="0" xfId="0" applyFont="1" applyAlignment="1" applyProtection="1">
      <alignment horizontal="left" vertical="top" wrapText="1"/>
    </xf>
    <xf numFmtId="0" fontId="7" fillId="0" borderId="0" xfId="0" applyFont="1" applyAlignment="1" applyProtection="1">
      <alignment horizontal="left" vertical="top" wrapText="1"/>
    </xf>
    <xf numFmtId="0" fontId="7" fillId="0" borderId="0" xfId="0" applyFont="1" applyAlignment="1" applyProtection="1">
      <alignment horizontal="left" vertical="center" wrapText="1"/>
    </xf>
    <xf numFmtId="0" fontId="7" fillId="0" borderId="0" xfId="0" applyFont="1" applyBorder="1" applyAlignment="1" applyProtection="1">
      <alignment horizontal="left" vertical="top" wrapText="1"/>
    </xf>
    <xf numFmtId="0" fontId="29" fillId="0" borderId="0" xfId="0" applyFont="1" applyAlignment="1" applyProtection="1">
      <alignment horizontal="left" vertical="top" wrapText="1"/>
    </xf>
    <xf numFmtId="0" fontId="6" fillId="0" borderId="0" xfId="0" applyFont="1" applyAlignment="1" applyProtection="1">
      <alignment horizontal="left"/>
    </xf>
    <xf numFmtId="0" fontId="7" fillId="0" borderId="0" xfId="0" applyFont="1" applyAlignment="1" applyProtection="1">
      <alignment horizontal="left"/>
    </xf>
    <xf numFmtId="0" fontId="6" fillId="5" borderId="3" xfId="0" applyFont="1" applyFill="1" applyBorder="1" applyAlignment="1" applyProtection="1">
      <alignment horizontal="center" vertical="top" wrapText="1"/>
    </xf>
    <xf numFmtId="0" fontId="29" fillId="5" borderId="18" xfId="0" applyFont="1" applyFill="1" applyBorder="1" applyAlignment="1" applyProtection="1">
      <alignment horizontal="center" vertical="top" wrapText="1"/>
    </xf>
    <xf numFmtId="0" fontId="9" fillId="0" borderId="0" xfId="0" applyFont="1" applyFill="1" applyBorder="1" applyAlignment="1" applyProtection="1">
      <alignment horizontal="left"/>
    </xf>
    <xf numFmtId="0" fontId="29" fillId="0" borderId="0" xfId="0" applyFont="1" applyFill="1" applyBorder="1" applyAlignment="1" applyProtection="1"/>
    <xf numFmtId="0" fontId="7" fillId="0" borderId="0" xfId="0" applyFont="1" applyFill="1" applyBorder="1" applyAlignment="1" applyProtection="1"/>
    <xf numFmtId="0" fontId="9" fillId="0" borderId="0" xfId="0" applyFont="1" applyFill="1" applyBorder="1" applyAlignment="1" applyProtection="1"/>
    <xf numFmtId="0" fontId="7" fillId="0" borderId="0" xfId="0" applyFont="1" applyBorder="1" applyAlignment="1" applyProtection="1">
      <alignment horizontal="left" vertical="center" wrapText="1"/>
    </xf>
    <xf numFmtId="0" fontId="6" fillId="5" borderId="18" xfId="0" applyFont="1" applyFill="1" applyBorder="1" applyAlignment="1" applyProtection="1">
      <alignment horizontal="center"/>
    </xf>
    <xf numFmtId="0" fontId="9" fillId="0" borderId="0" xfId="0" applyFont="1" applyAlignment="1" applyProtection="1">
      <alignment horizontal="left" vertical="top" wrapText="1"/>
    </xf>
    <xf numFmtId="0" fontId="9" fillId="0" borderId="0" xfId="0" applyFont="1" applyFill="1" applyBorder="1" applyAlignment="1" applyProtection="1">
      <alignment horizontal="left" vertical="top" wrapText="1" indent="1"/>
    </xf>
    <xf numFmtId="0" fontId="7" fillId="0" borderId="0" xfId="0" applyFont="1" applyBorder="1" applyAlignment="1" applyProtection="1">
      <alignment vertical="top" wrapText="1"/>
    </xf>
    <xf numFmtId="0" fontId="7" fillId="0" borderId="0" xfId="0" applyFont="1" applyBorder="1" applyAlignment="1" applyProtection="1">
      <alignment horizontal="left" vertical="top" wrapText="1" indent="1"/>
    </xf>
    <xf numFmtId="0" fontId="6" fillId="0" borderId="0" xfId="0" applyFont="1" applyAlignment="1" applyProtection="1">
      <alignment vertical="top" wrapText="1"/>
    </xf>
    <xf numFmtId="0" fontId="7" fillId="0" borderId="0" xfId="0" applyFont="1" applyAlignment="1" applyProtection="1">
      <alignment vertical="top"/>
    </xf>
    <xf numFmtId="0" fontId="7" fillId="0" borderId="0" xfId="0" applyFont="1" applyFill="1" applyBorder="1" applyAlignment="1" applyProtection="1">
      <alignment horizontal="left" wrapText="1" indent="1"/>
    </xf>
    <xf numFmtId="0" fontId="9" fillId="0" borderId="0" xfId="0" applyFont="1" applyBorder="1" applyAlignment="1" applyProtection="1">
      <alignment horizontal="left" vertical="top" wrapText="1" indent="1"/>
    </xf>
    <xf numFmtId="0" fontId="9" fillId="0" borderId="0" xfId="0" applyFont="1" applyFill="1" applyAlignment="1" applyProtection="1">
      <alignment vertical="top" wrapText="1"/>
    </xf>
    <xf numFmtId="0" fontId="6" fillId="0" borderId="0" xfId="0" applyFont="1" applyFill="1" applyBorder="1" applyAlignment="1" applyProtection="1">
      <alignment horizontal="left" vertical="top" wrapText="1"/>
    </xf>
    <xf numFmtId="0" fontId="9" fillId="0" borderId="0" xfId="0" applyFont="1" applyFill="1" applyBorder="1" applyAlignment="1" applyProtection="1">
      <alignment horizontal="left" indent="1"/>
    </xf>
    <xf numFmtId="0" fontId="7" fillId="0" borderId="0" xfId="0" applyFont="1" applyFill="1" applyBorder="1" applyAlignment="1" applyProtection="1">
      <alignment horizontal="left" indent="1"/>
    </xf>
    <xf numFmtId="0" fontId="7" fillId="0" borderId="0" xfId="0" applyFont="1" applyBorder="1" applyAlignment="1" applyProtection="1">
      <alignment horizontal="left"/>
    </xf>
    <xf numFmtId="0" fontId="6" fillId="0" borderId="0" xfId="0" applyFont="1" applyAlignment="1" applyProtection="1">
      <alignment horizontal="left" vertical="top"/>
    </xf>
    <xf numFmtId="0" fontId="7" fillId="0" borderId="0" xfId="0" applyFont="1" applyAlignment="1" applyProtection="1">
      <alignment horizontal="left" vertical="top"/>
    </xf>
    <xf numFmtId="0" fontId="7" fillId="0" borderId="0" xfId="0" applyFont="1" applyAlignment="1" applyProtection="1">
      <alignment wrapText="1"/>
    </xf>
    <xf numFmtId="0" fontId="7" fillId="0" borderId="0" xfId="0" applyFont="1" applyBorder="1" applyAlignment="1" applyProtection="1">
      <alignment horizontal="left" vertical="top" wrapText="1" indent="3"/>
    </xf>
    <xf numFmtId="0" fontId="6" fillId="0" borderId="0" xfId="0" applyFont="1" applyAlignment="1" applyProtection="1">
      <alignment horizontal="left" vertical="top" wrapText="1"/>
    </xf>
    <xf numFmtId="0" fontId="7" fillId="0" borderId="0" xfId="0" applyFont="1" applyBorder="1" applyAlignment="1" applyProtection="1">
      <alignment horizontal="left" wrapText="1" indent="1"/>
    </xf>
    <xf numFmtId="0" fontId="9" fillId="0"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horizontal="left" vertical="top" wrapText="1" indent="1"/>
    </xf>
    <xf numFmtId="0" fontId="9" fillId="0" borderId="0" xfId="0" applyFont="1" applyBorder="1" applyAlignment="1" applyProtection="1">
      <alignment vertical="top" wrapText="1"/>
    </xf>
    <xf numFmtId="0" fontId="7" fillId="0" borderId="18" xfId="0" applyFont="1" applyBorder="1" applyAlignment="1" applyProtection="1">
      <alignment horizontal="center" vertical="center" wrapText="1"/>
    </xf>
    <xf numFmtId="0" fontId="7" fillId="0" borderId="0" xfId="0" applyFont="1" applyBorder="1" applyAlignment="1" applyProtection="1">
      <alignment horizontal="left" vertical="top"/>
    </xf>
    <xf numFmtId="0" fontId="7" fillId="0" borderId="17" xfId="0" applyFont="1" applyBorder="1" applyAlignment="1" applyProtection="1">
      <alignment horizontal="center"/>
    </xf>
    <xf numFmtId="49" fontId="7" fillId="0" borderId="18" xfId="0" applyNumberFormat="1" applyFont="1" applyBorder="1" applyAlignment="1" applyProtection="1">
      <alignment horizontal="center" vertical="center"/>
    </xf>
    <xf numFmtId="0" fontId="5" fillId="5" borderId="18" xfId="0" applyFont="1" applyFill="1" applyBorder="1" applyAlignment="1" applyProtection="1">
      <alignment horizontal="center" vertical="center" wrapText="1"/>
    </xf>
    <xf numFmtId="0" fontId="7" fillId="0" borderId="0" xfId="0" applyFont="1" applyBorder="1" applyAlignment="1" applyProtection="1">
      <alignment wrapText="1"/>
    </xf>
    <xf numFmtId="0" fontId="7" fillId="0" borderId="0" xfId="0" applyFont="1" applyBorder="1" applyAlignment="1" applyProtection="1">
      <alignment horizontal="left" vertical="top" indent="1"/>
    </xf>
    <xf numFmtId="0" fontId="7" fillId="0" borderId="0" xfId="0" applyFont="1" applyFill="1" applyAlignment="1" applyProtection="1">
      <alignment wrapText="1"/>
    </xf>
    <xf numFmtId="0" fontId="7" fillId="0" borderId="0" xfId="0" applyFont="1" applyBorder="1" applyAlignment="1" applyProtection="1">
      <alignment horizontal="left" indent="1"/>
    </xf>
    <xf numFmtId="0" fontId="7" fillId="0" borderId="0" xfId="0" applyFont="1" applyBorder="1" applyAlignment="1" applyProtection="1">
      <alignment horizontal="left" vertical="center" indent="1"/>
    </xf>
    <xf numFmtId="0" fontId="9" fillId="0" borderId="18" xfId="0" applyFont="1" applyBorder="1" applyAlignment="1" applyProtection="1">
      <alignment horizontal="left" vertical="top" wrapText="1"/>
    </xf>
    <xf numFmtId="0" fontId="6" fillId="0" borderId="0" xfId="0" applyFont="1" applyFill="1" applyAlignment="1" applyProtection="1">
      <alignment horizontal="left" vertical="top"/>
    </xf>
    <xf numFmtId="0" fontId="6" fillId="0" borderId="18" xfId="0" applyFont="1" applyBorder="1" applyAlignment="1" applyProtection="1">
      <alignment horizontal="center" vertical="center" wrapText="1"/>
    </xf>
    <xf numFmtId="0" fontId="7" fillId="0" borderId="18" xfId="0" applyFont="1" applyBorder="1" applyAlignment="1" applyProtection="1">
      <alignment vertical="top"/>
    </xf>
    <xf numFmtId="0" fontId="6" fillId="0" borderId="0" xfId="0" applyFont="1" applyFill="1" applyAlignment="1" applyProtection="1">
      <alignment vertical="top" wrapText="1"/>
    </xf>
    <xf numFmtId="0" fontId="7" fillId="0" borderId="0" xfId="0" applyFont="1" applyFill="1" applyAlignment="1" applyProtection="1">
      <alignment vertical="top" wrapText="1"/>
    </xf>
    <xf numFmtId="0" fontId="9" fillId="0" borderId="20" xfId="0" applyFont="1" applyBorder="1" applyAlignment="1" applyProtection="1">
      <alignment vertical="top" wrapText="1"/>
    </xf>
    <xf numFmtId="0" fontId="9" fillId="0" borderId="20" xfId="0" applyFont="1" applyFill="1" applyBorder="1" applyAlignment="1" applyProtection="1">
      <alignment vertical="top" wrapText="1"/>
    </xf>
    <xf numFmtId="0" fontId="9" fillId="0" borderId="21" xfId="0" quotePrefix="1" applyFont="1" applyBorder="1" applyAlignment="1" applyProtection="1">
      <alignment horizontal="center" vertical="top" wrapText="1"/>
    </xf>
    <xf numFmtId="0" fontId="9" fillId="0" borderId="21" xfId="0" quotePrefix="1" applyFont="1" applyFill="1" applyBorder="1" applyAlignment="1" applyProtection="1">
      <alignment horizontal="center" vertical="top" wrapText="1"/>
    </xf>
    <xf numFmtId="0" fontId="9" fillId="0" borderId="26" xfId="0" applyFont="1" applyFill="1" applyBorder="1" applyAlignment="1" applyProtection="1">
      <alignment horizontal="center" vertical="top" wrapText="1"/>
    </xf>
    <xf numFmtId="0" fontId="9" fillId="0" borderId="27" xfId="0" applyFont="1" applyFill="1" applyBorder="1" applyAlignment="1" applyProtection="1">
      <alignment horizontal="center" vertical="top" wrapText="1"/>
    </xf>
    <xf numFmtId="0" fontId="9" fillId="0" borderId="21" xfId="0" applyFont="1" applyFill="1" applyBorder="1" applyAlignment="1" applyProtection="1">
      <alignment horizontal="center" vertical="top" wrapText="1"/>
    </xf>
    <xf numFmtId="0" fontId="6" fillId="5" borderId="28" xfId="0" applyFont="1" applyFill="1" applyBorder="1" applyAlignment="1" applyProtection="1">
      <alignment horizontal="center" vertical="center" wrapText="1"/>
    </xf>
    <xf numFmtId="10" fontId="7" fillId="0" borderId="20" xfId="4" applyNumberFormat="1" applyFont="1" applyFill="1" applyBorder="1" applyAlignment="1" applyProtection="1">
      <alignment horizontal="center" vertical="center"/>
    </xf>
    <xf numFmtId="49" fontId="7" fillId="0" borderId="21" xfId="0" applyNumberFormat="1" applyFont="1" applyFill="1" applyBorder="1" applyAlignment="1" applyProtection="1">
      <alignment horizontal="left" vertical="center" indent="2"/>
    </xf>
    <xf numFmtId="168" fontId="7" fillId="0" borderId="18" xfId="0" applyNumberFormat="1" applyFont="1" applyFill="1" applyBorder="1" applyAlignment="1" applyProtection="1">
      <alignment horizontal="center"/>
    </xf>
    <xf numFmtId="10" fontId="6" fillId="0" borderId="20" xfId="4" applyNumberFormat="1" applyFont="1" applyBorder="1" applyAlignment="1" applyProtection="1">
      <alignment horizontal="center" vertical="center"/>
    </xf>
    <xf numFmtId="0" fontId="7" fillId="2" borderId="21" xfId="0" applyFont="1" applyFill="1" applyBorder="1" applyAlignment="1" applyProtection="1">
      <alignment vertical="center"/>
    </xf>
    <xf numFmtId="170" fontId="9" fillId="0" borderId="18" xfId="4" applyNumberFormat="1" applyFont="1" applyFill="1" applyBorder="1" applyAlignment="1">
      <alignment horizontal="center" vertical="top" wrapText="1"/>
    </xf>
    <xf numFmtId="9" fontId="7" fillId="0" borderId="18" xfId="4" applyNumberFormat="1" applyFont="1" applyBorder="1" applyAlignment="1" applyProtection="1">
      <alignment horizontal="right"/>
    </xf>
    <xf numFmtId="170" fontId="7" fillId="0" borderId="18" xfId="4" applyNumberFormat="1" applyFont="1" applyBorder="1" applyAlignment="1" applyProtection="1">
      <alignment horizontal="right" wrapText="1"/>
    </xf>
    <xf numFmtId="9" fontId="7" fillId="0" borderId="18" xfId="0" applyNumberFormat="1" applyFont="1" applyBorder="1" applyProtection="1"/>
    <xf numFmtId="9" fontId="9" fillId="0" borderId="18" xfId="4" applyFont="1" applyBorder="1" applyAlignment="1" applyProtection="1">
      <alignment horizontal="right" vertical="top"/>
    </xf>
    <xf numFmtId="170" fontId="9" fillId="0" borderId="18" xfId="4" applyNumberFormat="1" applyFont="1" applyBorder="1" applyAlignment="1">
      <alignment horizontal="center" vertical="top" wrapText="1"/>
    </xf>
    <xf numFmtId="170" fontId="7" fillId="0" borderId="18" xfId="4" applyNumberFormat="1" applyFont="1" applyFill="1" applyBorder="1" applyAlignment="1" applyProtection="1">
      <alignment horizontal="center" vertical="center"/>
    </xf>
    <xf numFmtId="170" fontId="6" fillId="0" borderId="18" xfId="4" applyNumberFormat="1" applyFont="1" applyBorder="1" applyAlignment="1" applyProtection="1">
      <alignment horizontal="center" vertical="center"/>
    </xf>
    <xf numFmtId="0" fontId="3" fillId="5" borderId="0" xfId="0" applyFont="1" applyFill="1" applyAlignment="1" applyProtection="1">
      <alignment horizontal="center" vertical="center"/>
    </xf>
    <xf numFmtId="0" fontId="13" fillId="5" borderId="0" xfId="0" applyFont="1" applyFill="1" applyAlignment="1" applyProtection="1"/>
    <xf numFmtId="0" fontId="7" fillId="0" borderId="0" xfId="0" applyFont="1" applyFill="1" applyBorder="1" applyAlignment="1" applyProtection="1">
      <alignment horizontal="left" vertical="top" wrapText="1"/>
    </xf>
    <xf numFmtId="0" fontId="7" fillId="0" borderId="18" xfId="0" applyFont="1" applyBorder="1" applyAlignment="1" applyProtection="1">
      <alignment horizontal="left" vertical="top" wrapText="1"/>
    </xf>
    <xf numFmtId="0" fontId="2" fillId="0" borderId="18" xfId="3" applyBorder="1" applyAlignment="1" applyProtection="1">
      <alignment horizontal="center" vertical="center"/>
    </xf>
    <xf numFmtId="0" fontId="7" fillId="0" borderId="0" xfId="0" applyFont="1" applyBorder="1" applyAlignment="1" applyProtection="1">
      <alignment horizontal="left" wrapText="1"/>
    </xf>
    <xf numFmtId="0" fontId="7" fillId="0" borderId="17" xfId="0" applyFont="1" applyBorder="1" applyAlignment="1" applyProtection="1">
      <alignment horizontal="left"/>
    </xf>
    <xf numFmtId="0" fontId="6" fillId="0" borderId="17" xfId="0" applyFont="1" applyBorder="1" applyAlignment="1" applyProtection="1">
      <alignment horizontal="left"/>
    </xf>
    <xf numFmtId="0" fontId="6" fillId="0" borderId="0" xfId="0" applyFont="1" applyBorder="1" applyAlignment="1" applyProtection="1">
      <alignment horizontal="left" vertical="center" wrapText="1"/>
    </xf>
    <xf numFmtId="0" fontId="7" fillId="0" borderId="0" xfId="0" applyFont="1" applyBorder="1" applyAlignment="1" applyProtection="1"/>
    <xf numFmtId="0" fontId="7" fillId="0" borderId="0" xfId="0" applyFont="1" applyAlignment="1" applyProtection="1"/>
    <xf numFmtId="0" fontId="2" fillId="0" borderId="17" xfId="3" applyFill="1" applyBorder="1" applyAlignment="1" applyProtection="1">
      <alignment horizontal="left" wrapText="1"/>
    </xf>
    <xf numFmtId="0" fontId="10" fillId="0" borderId="0" xfId="0" applyFont="1" applyAlignment="1" applyProtection="1">
      <alignment horizontal="left" vertical="top" wrapText="1"/>
    </xf>
    <xf numFmtId="0" fontId="7" fillId="0" borderId="17" xfId="0" applyFont="1" applyFill="1" applyBorder="1" applyAlignment="1" applyProtection="1">
      <alignment horizontal="left" wrapText="1"/>
    </xf>
    <xf numFmtId="0" fontId="7" fillId="0" borderId="14" xfId="0" applyFont="1" applyBorder="1" applyAlignment="1" applyProtection="1">
      <alignment horizontal="left" vertical="top" wrapText="1"/>
    </xf>
    <xf numFmtId="0" fontId="7" fillId="0" borderId="16" xfId="0" applyFont="1" applyBorder="1" applyAlignment="1" applyProtection="1">
      <alignment horizontal="left" vertical="top" wrapText="1"/>
    </xf>
    <xf numFmtId="0" fontId="7" fillId="0" borderId="0" xfId="0" applyFont="1" applyAlignment="1" applyProtection="1">
      <alignment horizontal="left" vertical="top" wrapText="1"/>
    </xf>
    <xf numFmtId="0" fontId="14" fillId="0" borderId="3"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7" fillId="0" borderId="0" xfId="0" applyFont="1" applyBorder="1" applyAlignment="1" applyProtection="1">
      <alignment horizontal="left" vertical="top" wrapText="1" indent="4"/>
    </xf>
    <xf numFmtId="0" fontId="7" fillId="0" borderId="2" xfId="0" applyFont="1" applyBorder="1" applyAlignment="1" applyProtection="1">
      <alignment horizontal="left" vertical="top" wrapText="1" indent="4"/>
    </xf>
    <xf numFmtId="0" fontId="6"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6" fillId="0" borderId="1" xfId="0" applyFont="1" applyBorder="1" applyAlignment="1" applyProtection="1">
      <alignment horizontal="center" vertical="center"/>
    </xf>
    <xf numFmtId="0" fontId="6" fillId="0" borderId="0" xfId="0" applyFont="1" applyFill="1" applyBorder="1" applyAlignment="1" applyProtection="1">
      <alignment horizontal="left" wrapText="1"/>
    </xf>
    <xf numFmtId="0" fontId="7" fillId="0" borderId="0" xfId="0" applyFont="1" applyFill="1" applyBorder="1" applyAlignment="1" applyProtection="1">
      <alignment horizontal="left" wrapText="1"/>
    </xf>
    <xf numFmtId="0" fontId="7" fillId="0" borderId="0" xfId="3" applyFont="1" applyAlignment="1" applyProtection="1">
      <alignment vertical="top" wrapText="1"/>
    </xf>
    <xf numFmtId="0" fontId="7" fillId="0" borderId="3"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6" fillId="0" borderId="0" xfId="0" applyFont="1" applyAlignment="1" applyProtection="1">
      <alignment horizontal="center" vertical="center" wrapText="1"/>
    </xf>
    <xf numFmtId="0" fontId="7" fillId="0" borderId="1" xfId="0" applyFont="1" applyFill="1" applyBorder="1" applyAlignment="1" applyProtection="1">
      <alignment vertical="center"/>
    </xf>
    <xf numFmtId="0" fontId="7" fillId="0" borderId="6" xfId="0" applyFont="1" applyFill="1" applyBorder="1" applyAlignment="1" applyProtection="1">
      <alignment vertical="center" wrapText="1"/>
    </xf>
    <xf numFmtId="0" fontId="7" fillId="0" borderId="5" xfId="0" applyFont="1" applyFill="1" applyBorder="1" applyAlignment="1" applyProtection="1">
      <alignment vertical="center" wrapText="1"/>
    </xf>
    <xf numFmtId="0" fontId="9" fillId="0" borderId="6" xfId="0" applyFont="1" applyFill="1" applyBorder="1" applyAlignment="1" applyProtection="1"/>
    <xf numFmtId="0" fontId="7" fillId="0" borderId="5" xfId="0" applyFont="1" applyFill="1" applyBorder="1" applyAlignment="1" applyProtection="1"/>
    <xf numFmtId="0" fontId="7" fillId="0" borderId="6" xfId="0" applyFont="1" applyFill="1" applyBorder="1" applyAlignment="1" applyProtection="1"/>
    <xf numFmtId="0" fontId="6" fillId="0" borderId="1" xfId="0" applyFont="1" applyBorder="1" applyAlignment="1" applyProtection="1">
      <alignment vertical="center"/>
    </xf>
    <xf numFmtId="0" fontId="7" fillId="5" borderId="1" xfId="0" applyFont="1" applyFill="1" applyBorder="1" applyAlignment="1" applyProtection="1">
      <alignment vertical="center"/>
    </xf>
    <xf numFmtId="0" fontId="7" fillId="0" borderId="1" xfId="0" applyFont="1" applyBorder="1" applyAlignment="1" applyProtection="1">
      <alignment vertical="center"/>
    </xf>
    <xf numFmtId="0" fontId="7" fillId="0" borderId="0" xfId="0" applyFont="1" applyAlignment="1" applyProtection="1">
      <alignment horizontal="left" vertical="top" wrapText="1" indent="1"/>
    </xf>
    <xf numFmtId="0" fontId="7"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7" fillId="0" borderId="17" xfId="0" applyFont="1" applyBorder="1" applyAlignment="1" applyProtection="1">
      <alignment horizontal="left" wrapText="1"/>
    </xf>
    <xf numFmtId="0" fontId="7" fillId="0" borderId="0" xfId="0" applyFont="1" applyBorder="1" applyAlignment="1" applyProtection="1">
      <alignment horizontal="left" vertical="top" wrapText="1" indent="10"/>
    </xf>
    <xf numFmtId="0" fontId="29" fillId="0" borderId="0" xfId="0" applyFont="1" applyAlignment="1" applyProtection="1">
      <alignment horizontal="left" vertical="top" wrapText="1"/>
    </xf>
    <xf numFmtId="0" fontId="6" fillId="0" borderId="0" xfId="0" applyFont="1" applyAlignment="1" applyProtection="1">
      <alignment horizontal="left"/>
    </xf>
    <xf numFmtId="0" fontId="7" fillId="0" borderId="0" xfId="0" applyFont="1" applyAlignment="1" applyProtection="1">
      <alignment horizontal="left"/>
    </xf>
    <xf numFmtId="0" fontId="7" fillId="5" borderId="10" xfId="0" applyFont="1" applyFill="1" applyBorder="1" applyAlignment="1" applyProtection="1">
      <alignment horizontal="center" vertical="top" wrapText="1"/>
    </xf>
    <xf numFmtId="0" fontId="7" fillId="5" borderId="7" xfId="0" applyFont="1" applyFill="1" applyBorder="1" applyAlignment="1" applyProtection="1">
      <alignment horizontal="center" vertical="top" wrapText="1"/>
    </xf>
    <xf numFmtId="0" fontId="6" fillId="5" borderId="3" xfId="0" applyFont="1" applyFill="1" applyBorder="1" applyAlignment="1" applyProtection="1">
      <alignment horizontal="center" vertical="top" wrapText="1"/>
    </xf>
    <xf numFmtId="0" fontId="29" fillId="5" borderId="18" xfId="0" applyFont="1" applyFill="1" applyBorder="1" applyAlignment="1" applyProtection="1">
      <alignment horizontal="center" vertical="top" wrapText="1"/>
    </xf>
    <xf numFmtId="0" fontId="6" fillId="0" borderId="0" xfId="0" applyFont="1" applyAlignment="1" applyProtection="1">
      <alignment horizontal="left" indent="1"/>
    </xf>
    <xf numFmtId="0" fontId="9" fillId="0" borderId="0" xfId="0" applyFont="1" applyFill="1" applyBorder="1" applyAlignment="1" applyProtection="1">
      <alignment horizontal="left"/>
    </xf>
    <xf numFmtId="0" fontId="7" fillId="0" borderId="18" xfId="0" applyFont="1" applyBorder="1" applyAlignment="1" applyProtection="1">
      <alignment horizontal="left"/>
    </xf>
    <xf numFmtId="0" fontId="6" fillId="0" borderId="0" xfId="0" applyFont="1" applyBorder="1" applyAlignment="1" applyProtection="1">
      <alignment horizontal="left" vertical="top" wrapText="1"/>
    </xf>
    <xf numFmtId="0" fontId="7" fillId="0" borderId="7" xfId="0" applyFont="1" applyBorder="1" applyAlignment="1" applyProtection="1">
      <alignment horizontal="left" vertical="top" wrapText="1"/>
    </xf>
    <xf numFmtId="0" fontId="9" fillId="0" borderId="14" xfId="0" applyFont="1" applyBorder="1" applyAlignment="1" applyProtection="1">
      <alignment horizontal="left" vertical="top" wrapText="1"/>
    </xf>
    <xf numFmtId="0" fontId="29" fillId="0" borderId="0" xfId="0" applyFont="1" applyFill="1" applyBorder="1" applyAlignment="1" applyProtection="1"/>
    <xf numFmtId="0" fontId="7" fillId="0" borderId="0" xfId="0" applyFont="1" applyFill="1" applyBorder="1" applyAlignment="1" applyProtection="1"/>
    <xf numFmtId="0" fontId="9" fillId="0" borderId="0" xfId="0" applyFont="1" applyFill="1" applyBorder="1" applyAlignment="1" applyProtection="1"/>
    <xf numFmtId="0" fontId="9" fillId="0" borderId="0" xfId="0" applyFont="1" applyFill="1" applyBorder="1" applyAlignment="1" applyProtection="1">
      <alignment horizontal="left" indent="12"/>
    </xf>
    <xf numFmtId="0" fontId="7" fillId="0" borderId="0" xfId="0" applyFont="1" applyBorder="1" applyAlignment="1" applyProtection="1">
      <alignment horizontal="left" vertical="center" wrapText="1"/>
    </xf>
    <xf numFmtId="0" fontId="6" fillId="5" borderId="18" xfId="0" applyFont="1" applyFill="1" applyBorder="1" applyAlignment="1" applyProtection="1">
      <alignment horizontal="center"/>
    </xf>
    <xf numFmtId="0" fontId="9" fillId="0" borderId="0" xfId="0" applyFont="1" applyAlignment="1" applyProtection="1">
      <alignment horizontal="left" vertical="top" wrapText="1"/>
    </xf>
    <xf numFmtId="0" fontId="7" fillId="0" borderId="17" xfId="0" applyFont="1" applyFill="1" applyBorder="1" applyAlignment="1" applyProtection="1">
      <alignment horizontal="center" wrapText="1"/>
    </xf>
    <xf numFmtId="0" fontId="9" fillId="0" borderId="0" xfId="0" applyFont="1" applyFill="1" applyBorder="1" applyAlignment="1" applyProtection="1">
      <alignment horizontal="left" vertical="top" wrapText="1" indent="1"/>
    </xf>
    <xf numFmtId="0" fontId="7" fillId="0" borderId="18" xfId="0" applyFont="1" applyBorder="1" applyAlignment="1" applyProtection="1"/>
    <xf numFmtId="0" fontId="6" fillId="0" borderId="0" xfId="0" applyFont="1" applyBorder="1" applyAlignment="1" applyProtection="1">
      <alignment vertical="top" wrapText="1"/>
    </xf>
    <xf numFmtId="0" fontId="7" fillId="0" borderId="0" xfId="0" applyFont="1" applyBorder="1" applyAlignment="1" applyProtection="1">
      <alignment vertical="top" wrapText="1"/>
    </xf>
    <xf numFmtId="0" fontId="7" fillId="0" borderId="0" xfId="0" applyFont="1" applyBorder="1" applyAlignment="1" applyProtection="1">
      <alignment horizontal="left" vertical="top" wrapText="1" indent="1"/>
    </xf>
    <xf numFmtId="0" fontId="7" fillId="0" borderId="0" xfId="0" applyFont="1" applyAlignment="1" applyProtection="1">
      <alignment vertical="top" wrapText="1"/>
    </xf>
    <xf numFmtId="0" fontId="6" fillId="0" borderId="0" xfId="0" applyFont="1" applyAlignment="1" applyProtection="1">
      <alignment vertical="top" wrapText="1"/>
    </xf>
    <xf numFmtId="0" fontId="7" fillId="0" borderId="0" xfId="0" applyFont="1" applyAlignment="1" applyProtection="1">
      <alignment vertical="top"/>
    </xf>
    <xf numFmtId="0" fontId="7" fillId="0" borderId="0" xfId="0" applyFont="1" applyFill="1" applyBorder="1" applyAlignment="1" applyProtection="1">
      <alignment horizontal="left" wrapText="1" indent="1"/>
    </xf>
    <xf numFmtId="0" fontId="9" fillId="0" borderId="0" xfId="0" applyFont="1" applyBorder="1" applyAlignment="1" applyProtection="1">
      <alignment horizontal="left" vertical="top" wrapText="1" indent="1"/>
    </xf>
    <xf numFmtId="0" fontId="9" fillId="0" borderId="0" xfId="0" applyFont="1" applyFill="1" applyAlignment="1" applyProtection="1">
      <alignment vertical="top" wrapText="1"/>
    </xf>
    <xf numFmtId="0" fontId="6" fillId="0" borderId="0" xfId="0" applyFont="1" applyFill="1" applyBorder="1" applyAlignment="1" applyProtection="1">
      <alignment horizontal="left" vertical="top" wrapText="1"/>
    </xf>
    <xf numFmtId="0" fontId="13" fillId="5" borderId="0" xfId="0" applyFont="1" applyFill="1" applyAlignment="1" applyProtection="1">
      <alignment horizontal="center" vertical="center"/>
    </xf>
    <xf numFmtId="0" fontId="9" fillId="0" borderId="0" xfId="0" applyFont="1" applyFill="1" applyBorder="1" applyAlignment="1" applyProtection="1">
      <alignment horizontal="left" indent="1"/>
    </xf>
    <xf numFmtId="0" fontId="7" fillId="0" borderId="0" xfId="0" applyFont="1" applyFill="1" applyBorder="1" applyAlignment="1" applyProtection="1">
      <alignment horizontal="left" indent="1"/>
    </xf>
    <xf numFmtId="0" fontId="7" fillId="0" borderId="18" xfId="0" applyFont="1" applyFill="1" applyBorder="1" applyAlignment="1" applyProtection="1"/>
    <xf numFmtId="0" fontId="9" fillId="0" borderId="18" xfId="0" applyFont="1" applyBorder="1" applyAlignment="1" applyProtection="1"/>
    <xf numFmtId="0" fontId="7" fillId="0" borderId="0" xfId="0" applyFont="1" applyBorder="1" applyAlignment="1" applyProtection="1">
      <alignment horizontal="left"/>
    </xf>
    <xf numFmtId="0" fontId="6" fillId="0" borderId="0" xfId="0" applyFont="1" applyAlignment="1" applyProtection="1">
      <alignment horizontal="left" vertical="top"/>
    </xf>
    <xf numFmtId="0" fontId="7" fillId="0" borderId="0" xfId="0" applyFont="1" applyAlignment="1" applyProtection="1">
      <alignment horizontal="left" vertical="top"/>
    </xf>
    <xf numFmtId="0" fontId="7" fillId="0" borderId="0" xfId="0" applyFont="1" applyAlignment="1" applyProtection="1">
      <alignment wrapText="1"/>
    </xf>
    <xf numFmtId="0" fontId="7" fillId="0" borderId="18" xfId="0" applyFont="1" applyFill="1" applyBorder="1" applyAlignment="1" applyProtection="1">
      <alignment horizontal="left" vertical="top" wrapText="1"/>
    </xf>
    <xf numFmtId="0" fontId="7" fillId="0" borderId="18" xfId="0" applyFont="1" applyBorder="1" applyAlignment="1" applyProtection="1">
      <alignment horizontal="left" vertical="top"/>
    </xf>
    <xf numFmtId="0" fontId="7" fillId="0" borderId="0" xfId="0" applyFont="1" applyBorder="1" applyAlignment="1" applyProtection="1">
      <alignment horizontal="left" vertical="top" wrapText="1" indent="3"/>
    </xf>
    <xf numFmtId="0" fontId="7" fillId="0" borderId="14" xfId="0" applyFont="1" applyBorder="1" applyAlignment="1" applyProtection="1">
      <alignment horizontal="left" vertical="top" wrapText="1" indent="8"/>
    </xf>
    <xf numFmtId="0" fontId="7" fillId="0" borderId="16" xfId="0" applyFont="1" applyBorder="1" applyAlignment="1" applyProtection="1">
      <alignment horizontal="left" vertical="top" wrapText="1" indent="8"/>
    </xf>
    <xf numFmtId="0" fontId="7" fillId="0" borderId="7" xfId="0" applyFont="1" applyBorder="1" applyAlignment="1" applyProtection="1">
      <alignment horizontal="left" vertical="top" wrapText="1" indent="8"/>
    </xf>
    <xf numFmtId="0" fontId="7" fillId="0" borderId="0" xfId="0" applyFont="1" applyFill="1" applyAlignment="1" applyProtection="1">
      <alignment horizontal="left" wrapText="1"/>
    </xf>
    <xf numFmtId="0" fontId="6" fillId="0" borderId="0" xfId="0" applyFont="1" applyAlignment="1" applyProtection="1">
      <alignment horizontal="left" vertical="top" wrapText="1"/>
    </xf>
    <xf numFmtId="0" fontId="7" fillId="0" borderId="0" xfId="0" applyFont="1" applyBorder="1" applyAlignment="1" applyProtection="1">
      <alignment horizontal="left" wrapText="1" indent="1"/>
    </xf>
    <xf numFmtId="0" fontId="7" fillId="0" borderId="0" xfId="0" applyFont="1" applyBorder="1" applyAlignment="1" applyProtection="1">
      <alignment horizontal="left" vertical="top" indent="6"/>
    </xf>
    <xf numFmtId="0" fontId="29" fillId="0" borderId="0" xfId="0" applyFont="1" applyAlignment="1" applyProtection="1">
      <alignment horizontal="left" vertical="top" wrapText="1" indent="2"/>
    </xf>
    <xf numFmtId="0" fontId="7" fillId="0" borderId="0" xfId="0" applyFont="1" applyAlignment="1" applyProtection="1">
      <alignment horizontal="left" vertical="center" wrapText="1" indent="1"/>
    </xf>
    <xf numFmtId="0" fontId="7" fillId="0" borderId="0" xfId="0" applyFont="1" applyBorder="1" applyAlignment="1" applyProtection="1">
      <alignment horizontal="left" vertical="center" wrapText="1" indent="1"/>
    </xf>
    <xf numFmtId="0" fontId="9" fillId="0" borderId="0" xfId="0" applyFont="1" applyBorder="1" applyAlignment="1" applyProtection="1">
      <alignment horizontal="left" vertical="center" wrapText="1" indent="1"/>
    </xf>
    <xf numFmtId="0" fontId="9" fillId="0" borderId="0" xfId="0" applyFont="1" applyFill="1" applyBorder="1" applyAlignment="1" applyProtection="1">
      <alignment horizontal="left" vertical="top" wrapText="1"/>
    </xf>
    <xf numFmtId="0" fontId="6" fillId="0" borderId="0" xfId="0" applyFont="1" applyFill="1" applyAlignment="1" applyProtection="1">
      <alignment horizontal="lef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horizontal="left" vertical="top" wrapText="1" indent="2"/>
    </xf>
    <xf numFmtId="0" fontId="7" fillId="0" borderId="0" xfId="0" applyFont="1" applyFill="1" applyBorder="1" applyAlignment="1" applyProtection="1">
      <alignment horizontal="left" vertical="top" wrapText="1" indent="1"/>
    </xf>
    <xf numFmtId="0" fontId="29" fillId="0" borderId="14" xfId="0" applyFont="1" applyFill="1" applyBorder="1" applyAlignment="1" applyProtection="1"/>
    <xf numFmtId="0" fontId="7" fillId="0" borderId="16" xfId="0" applyFont="1" applyFill="1" applyBorder="1" applyAlignment="1" applyProtection="1"/>
    <xf numFmtId="0" fontId="7" fillId="0" borderId="7" xfId="0" applyFont="1" applyFill="1" applyBorder="1" applyAlignment="1" applyProtection="1"/>
    <xf numFmtId="0" fontId="29" fillId="0" borderId="18" xfId="0" applyFont="1" applyBorder="1" applyAlignment="1" applyProtection="1">
      <alignment horizontal="center" vertical="top" wrapText="1"/>
    </xf>
    <xf numFmtId="0" fontId="7" fillId="0" borderId="18" xfId="0" applyFont="1" applyBorder="1" applyAlignment="1" applyProtection="1">
      <alignment horizontal="center" vertical="top" wrapText="1"/>
    </xf>
    <xf numFmtId="0" fontId="7" fillId="0" borderId="18" xfId="0" applyFont="1" applyBorder="1" applyAlignment="1" applyProtection="1">
      <alignment wrapText="1"/>
    </xf>
    <xf numFmtId="0" fontId="7" fillId="0" borderId="14" xfId="0" applyFont="1" applyBorder="1" applyAlignment="1" applyProtection="1">
      <alignment wrapText="1"/>
    </xf>
    <xf numFmtId="0" fontId="7" fillId="0" borderId="16" xfId="0" applyFont="1" applyBorder="1" applyAlignment="1" applyProtection="1">
      <alignment wrapText="1"/>
    </xf>
    <xf numFmtId="0" fontId="7" fillId="0" borderId="7" xfId="0" applyFont="1" applyBorder="1" applyAlignment="1" applyProtection="1">
      <alignment wrapText="1"/>
    </xf>
    <xf numFmtId="0" fontId="9" fillId="0" borderId="0" xfId="0" applyFont="1" applyBorder="1" applyAlignment="1" applyProtection="1">
      <alignment vertical="top" wrapText="1"/>
    </xf>
    <xf numFmtId="0" fontId="7" fillId="0" borderId="18" xfId="0" applyFont="1" applyBorder="1" applyAlignment="1" applyProtection="1">
      <alignment horizontal="center" vertical="center" wrapText="1"/>
    </xf>
    <xf numFmtId="0" fontId="7" fillId="0" borderId="8" xfId="0" applyFont="1" applyBorder="1" applyAlignment="1" applyProtection="1">
      <alignment wrapText="1"/>
    </xf>
    <xf numFmtId="0" fontId="7" fillId="0" borderId="12" xfId="0" applyFont="1" applyBorder="1" applyAlignment="1" applyProtection="1">
      <alignment wrapText="1"/>
    </xf>
    <xf numFmtId="0" fontId="7" fillId="0" borderId="4" xfId="0" applyFont="1" applyBorder="1" applyAlignment="1" applyProtection="1">
      <alignment wrapText="1"/>
    </xf>
    <xf numFmtId="0" fontId="7" fillId="0" borderId="11" xfId="0" applyFont="1" applyBorder="1" applyAlignment="1" applyProtection="1">
      <alignment wrapText="1"/>
    </xf>
    <xf numFmtId="0" fontId="7" fillId="0" borderId="3" xfId="0" applyFont="1" applyBorder="1" applyAlignment="1" applyProtection="1">
      <alignment wrapText="1"/>
    </xf>
    <xf numFmtId="0" fontId="7" fillId="0" borderId="10" xfId="0" applyFont="1" applyBorder="1" applyAlignment="1" applyProtection="1">
      <alignment wrapText="1"/>
    </xf>
    <xf numFmtId="0" fontId="7" fillId="0" borderId="18" xfId="0" applyFont="1" applyBorder="1" applyAlignment="1" applyProtection="1">
      <alignment horizontal="center" vertical="center"/>
    </xf>
    <xf numFmtId="0" fontId="7" fillId="0" borderId="0" xfId="0" applyFont="1" applyBorder="1" applyAlignment="1" applyProtection="1">
      <alignment horizontal="left" vertical="top"/>
    </xf>
    <xf numFmtId="0" fontId="7" fillId="0" borderId="17" xfId="0" applyFont="1" applyBorder="1" applyAlignment="1" applyProtection="1">
      <alignment horizontal="center"/>
    </xf>
    <xf numFmtId="0" fontId="7" fillId="0" borderId="0" xfId="0" applyFont="1" applyFill="1" applyBorder="1" applyAlignment="1" applyProtection="1">
      <alignment horizontal="left" indent="2"/>
    </xf>
    <xf numFmtId="0" fontId="23" fillId="0" borderId="8" xfId="0" applyFont="1" applyBorder="1" applyAlignment="1" applyProtection="1">
      <alignment vertical="center" wrapText="1"/>
    </xf>
    <xf numFmtId="0" fontId="7" fillId="0" borderId="5" xfId="0" applyFont="1" applyBorder="1" applyAlignment="1" applyProtection="1">
      <alignment wrapText="1"/>
    </xf>
    <xf numFmtId="0" fontId="7" fillId="0" borderId="1" xfId="0" applyFont="1" applyBorder="1" applyAlignment="1" applyProtection="1">
      <alignment wrapText="1"/>
    </xf>
    <xf numFmtId="0" fontId="7" fillId="0" borderId="6" xfId="0" applyFont="1" applyBorder="1" applyAlignment="1" applyProtection="1">
      <alignment wrapText="1"/>
    </xf>
    <xf numFmtId="0" fontId="23" fillId="0" borderId="14" xfId="0" applyFont="1" applyBorder="1" applyAlignment="1" applyProtection="1">
      <alignment wrapText="1"/>
    </xf>
    <xf numFmtId="0" fontId="7" fillId="5" borderId="0" xfId="0" applyFont="1" applyFill="1" applyBorder="1" applyAlignment="1" applyProtection="1"/>
    <xf numFmtId="0" fontId="6" fillId="0" borderId="0" xfId="0" applyFont="1" applyFill="1" applyBorder="1" applyAlignment="1" applyProtection="1">
      <alignment wrapText="1"/>
    </xf>
    <xf numFmtId="49" fontId="7" fillId="0" borderId="18" xfId="0" applyNumberFormat="1" applyFont="1" applyBorder="1" applyAlignment="1" applyProtection="1">
      <alignment horizontal="center" vertical="center"/>
    </xf>
    <xf numFmtId="0" fontId="5" fillId="5" borderId="18" xfId="0" applyFont="1" applyFill="1" applyBorder="1" applyAlignment="1" applyProtection="1">
      <alignment horizontal="center" vertical="center" wrapText="1"/>
    </xf>
    <xf numFmtId="0" fontId="7" fillId="0" borderId="0" xfId="0" applyFont="1" applyBorder="1" applyAlignment="1" applyProtection="1">
      <alignment wrapText="1"/>
    </xf>
    <xf numFmtId="0" fontId="9" fillId="0" borderId="0" xfId="0" applyFont="1" applyFill="1" applyBorder="1" applyAlignment="1" applyProtection="1">
      <alignment horizontal="left" wrapText="1" indent="1"/>
    </xf>
    <xf numFmtId="0" fontId="6" fillId="0" borderId="0" xfId="0" applyFont="1" applyAlignment="1" applyProtection="1">
      <alignment horizontal="left" vertical="top" wrapText="1" indent="1"/>
    </xf>
    <xf numFmtId="0" fontId="9" fillId="3" borderId="14" xfId="0" applyFont="1" applyFill="1" applyBorder="1" applyAlignment="1" applyProtection="1">
      <alignment horizontal="left" vertical="top" wrapText="1"/>
    </xf>
    <xf numFmtId="0" fontId="7" fillId="3" borderId="7" xfId="0" applyFont="1" applyFill="1" applyBorder="1" applyAlignment="1" applyProtection="1">
      <alignment horizontal="left" vertical="top" wrapText="1"/>
    </xf>
    <xf numFmtId="0" fontId="6" fillId="0" borderId="0" xfId="0" applyFont="1" applyFill="1" applyBorder="1" applyAlignment="1" applyProtection="1">
      <alignment horizontal="center" vertical="center"/>
    </xf>
    <xf numFmtId="0" fontId="6" fillId="0" borderId="18" xfId="0" applyFont="1" applyBorder="1" applyAlignment="1" applyProtection="1">
      <alignment horizontal="left" vertical="top" wrapText="1"/>
    </xf>
    <xf numFmtId="0" fontId="6" fillId="0" borderId="14" xfId="0" applyFont="1" applyFill="1" applyBorder="1" applyAlignment="1" applyProtection="1">
      <alignment horizontal="left" vertical="top" wrapText="1"/>
    </xf>
    <xf numFmtId="0" fontId="7" fillId="0" borderId="16" xfId="0" applyFont="1" applyFill="1" applyBorder="1" applyAlignment="1" applyProtection="1">
      <alignment horizontal="left" vertical="top" wrapText="1"/>
    </xf>
    <xf numFmtId="0" fontId="7" fillId="0" borderId="7"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7" fillId="0" borderId="18" xfId="0" applyFont="1" applyFill="1" applyBorder="1" applyAlignment="1" applyProtection="1">
      <alignment horizontal="left" vertical="top" wrapText="1" indent="2"/>
    </xf>
    <xf numFmtId="0" fontId="10" fillId="0" borderId="0" xfId="0" applyFont="1" applyFill="1" applyBorder="1" applyAlignment="1" applyProtection="1">
      <alignment horizontal="left" vertical="top" wrapText="1"/>
    </xf>
    <xf numFmtId="0" fontId="29" fillId="0" borderId="0" xfId="0" applyFont="1" applyFill="1" applyAlignment="1" applyProtection="1">
      <alignment wrapText="1"/>
    </xf>
    <xf numFmtId="0" fontId="7" fillId="0" borderId="0" xfId="0" applyFont="1" applyFill="1" applyAlignment="1" applyProtection="1">
      <alignment wrapText="1"/>
    </xf>
    <xf numFmtId="0" fontId="7" fillId="0" borderId="0" xfId="0" applyFont="1" applyFill="1" applyBorder="1" applyAlignment="1" applyProtection="1">
      <alignment horizontal="left" vertical="top" indent="1"/>
    </xf>
    <xf numFmtId="0" fontId="7" fillId="0" borderId="0" xfId="0" applyFont="1" applyBorder="1" applyAlignment="1" applyProtection="1">
      <alignment horizontal="left" vertical="top" indent="1"/>
    </xf>
    <xf numFmtId="0" fontId="7" fillId="0" borderId="0" xfId="0" applyFont="1" applyBorder="1" applyAlignment="1" applyProtection="1">
      <alignment horizontal="left" indent="1"/>
    </xf>
    <xf numFmtId="0" fontId="7" fillId="5" borderId="18" xfId="0" applyFont="1" applyFill="1" applyBorder="1" applyAlignment="1" applyProtection="1"/>
    <xf numFmtId="0" fontId="6" fillId="0" borderId="18" xfId="0" applyFont="1" applyBorder="1" applyAlignment="1" applyProtection="1">
      <alignment horizontal="left" vertical="top" wrapText="1" indent="2"/>
    </xf>
    <xf numFmtId="0" fontId="7" fillId="0" borderId="0" xfId="0" applyFont="1" applyBorder="1" applyAlignment="1" applyProtection="1">
      <alignment horizontal="left" vertical="center" indent="1"/>
    </xf>
    <xf numFmtId="0" fontId="7" fillId="0" borderId="18" xfId="0" applyFont="1" applyBorder="1" applyAlignment="1" applyProtection="1">
      <alignment horizontal="left" vertical="top" wrapText="1" indent="2"/>
    </xf>
    <xf numFmtId="0" fontId="9" fillId="0" borderId="18" xfId="0" applyFont="1" applyBorder="1" applyAlignment="1" applyProtection="1">
      <alignment horizontal="left" vertical="top" wrapText="1"/>
    </xf>
    <xf numFmtId="0" fontId="9" fillId="0" borderId="0" xfId="0" applyFont="1" applyFill="1" applyAlignment="1" applyProtection="1">
      <alignment horizontal="left" wrapText="1"/>
    </xf>
    <xf numFmtId="0" fontId="29" fillId="0" borderId="0" xfId="0" applyFont="1" applyFill="1" applyAlignment="1" applyProtection="1">
      <alignment horizontal="left" wrapText="1"/>
    </xf>
    <xf numFmtId="0" fontId="29" fillId="0" borderId="0" xfId="0" applyFont="1" applyAlignment="1" applyProtection="1">
      <alignment horizontal="left" vertical="top" wrapText="1" indent="3"/>
    </xf>
    <xf numFmtId="0" fontId="6" fillId="0" borderId="20" xfId="0" applyFont="1" applyFill="1" applyBorder="1" applyAlignment="1" applyProtection="1"/>
    <xf numFmtId="0" fontId="6" fillId="0" borderId="19" xfId="0" applyFont="1" applyFill="1" applyBorder="1" applyAlignment="1" applyProtection="1"/>
    <xf numFmtId="0" fontId="6" fillId="0" borderId="21" xfId="0" applyFont="1" applyFill="1" applyBorder="1" applyAlignment="1" applyProtection="1"/>
    <xf numFmtId="0" fontId="9" fillId="0" borderId="0" xfId="0" applyFont="1" applyAlignment="1" applyProtection="1">
      <alignment horizontal="center" vertical="top" wrapText="1"/>
    </xf>
    <xf numFmtId="0" fontId="6" fillId="0" borderId="0" xfId="0" applyFont="1" applyFill="1" applyAlignment="1" applyProtection="1">
      <alignment horizontal="left" vertical="center" wrapText="1"/>
    </xf>
    <xf numFmtId="0" fontId="7" fillId="0" borderId="0" xfId="0" applyFont="1" applyFill="1" applyAlignment="1" applyProtection="1">
      <alignment horizontal="left" vertical="center" wrapText="1"/>
    </xf>
    <xf numFmtId="0" fontId="6" fillId="0" borderId="0" xfId="0" applyFont="1" applyFill="1" applyAlignment="1" applyProtection="1">
      <alignment horizontal="left" vertical="top"/>
    </xf>
    <xf numFmtId="0" fontId="6" fillId="0" borderId="18" xfId="0" applyFont="1" applyBorder="1" applyAlignment="1" applyProtection="1">
      <alignment horizontal="center" vertical="center" wrapText="1"/>
    </xf>
    <xf numFmtId="0" fontId="17" fillId="0" borderId="0" xfId="0" applyFont="1" applyAlignment="1" applyProtection="1">
      <alignment horizontal="left" vertical="top" wrapText="1"/>
    </xf>
    <xf numFmtId="0" fontId="6" fillId="0" borderId="0" xfId="0" applyFont="1" applyBorder="1" applyAlignment="1" applyProtection="1">
      <alignment horizontal="left" vertical="center"/>
    </xf>
    <xf numFmtId="0" fontId="6" fillId="0" borderId="0" xfId="0" applyFont="1" applyAlignment="1" applyProtection="1">
      <alignment horizontal="left" vertical="center"/>
    </xf>
    <xf numFmtId="0" fontId="7" fillId="0" borderId="0" xfId="0" applyFont="1" applyAlignment="1" applyProtection="1">
      <alignment horizontal="left" vertical="center"/>
    </xf>
    <xf numFmtId="0" fontId="4" fillId="0" borderId="18" xfId="0" applyFont="1" applyFill="1" applyBorder="1" applyAlignment="1" applyProtection="1">
      <alignment vertical="center" wrapText="1"/>
    </xf>
    <xf numFmtId="0" fontId="7" fillId="0" borderId="0" xfId="0" applyFont="1" applyAlignment="1" applyProtection="1">
      <alignment horizontal="left" vertical="top" wrapText="1" indent="2"/>
    </xf>
    <xf numFmtId="0" fontId="4" fillId="0" borderId="18" xfId="0" applyFont="1" applyFill="1" applyBorder="1" applyAlignment="1" applyProtection="1">
      <alignment vertical="top" wrapText="1"/>
    </xf>
    <xf numFmtId="0" fontId="7" fillId="0" borderId="18" xfId="0" applyFont="1" applyBorder="1" applyAlignment="1" applyProtection="1">
      <alignment vertical="top"/>
    </xf>
    <xf numFmtId="0" fontId="7" fillId="0" borderId="20" xfId="0" applyFont="1" applyFill="1" applyBorder="1" applyAlignment="1" applyProtection="1">
      <alignment horizontal="center" vertical="top" wrapText="1"/>
    </xf>
    <xf numFmtId="0" fontId="7" fillId="0" borderId="19" xfId="0" applyFont="1" applyFill="1" applyBorder="1" applyAlignment="1" applyProtection="1">
      <alignment horizontal="center" vertical="top" wrapText="1"/>
    </xf>
    <xf numFmtId="0" fontId="7" fillId="0" borderId="21" xfId="0" applyFont="1" applyFill="1" applyBorder="1" applyAlignment="1" applyProtection="1">
      <alignment horizontal="center" vertical="top" wrapText="1"/>
    </xf>
    <xf numFmtId="0" fontId="7" fillId="0" borderId="14" xfId="0" applyFont="1" applyFill="1" applyBorder="1" applyAlignment="1" applyProtection="1">
      <alignment vertical="top" wrapText="1"/>
    </xf>
    <xf numFmtId="0" fontId="7" fillId="0" borderId="16" xfId="0" applyFont="1" applyFill="1" applyBorder="1" applyAlignment="1" applyProtection="1">
      <alignment vertical="top" wrapText="1"/>
    </xf>
    <xf numFmtId="0" fontId="7" fillId="0" borderId="7" xfId="0" applyFont="1" applyFill="1" applyBorder="1" applyAlignment="1" applyProtection="1">
      <alignment vertical="top" wrapText="1"/>
    </xf>
    <xf numFmtId="0" fontId="20" fillId="0" borderId="0" xfId="0" applyFont="1" applyFill="1" applyAlignment="1" applyProtection="1">
      <alignment horizontal="left" vertical="top" wrapText="1"/>
    </xf>
    <xf numFmtId="0" fontId="7" fillId="0" borderId="0" xfId="0" applyFont="1" applyFill="1" applyAlignment="1" applyProtection="1">
      <alignment horizontal="left" vertical="top" wrapText="1"/>
    </xf>
    <xf numFmtId="0" fontId="20" fillId="0" borderId="0" xfId="0" applyFont="1" applyAlignment="1" applyProtection="1">
      <alignment horizontal="left" vertical="top" wrapText="1"/>
    </xf>
    <xf numFmtId="0" fontId="6" fillId="0" borderId="0" xfId="0" applyFont="1" applyFill="1" applyAlignment="1" applyProtection="1">
      <alignment vertical="top" wrapText="1"/>
    </xf>
    <xf numFmtId="0" fontId="7" fillId="0" borderId="0" xfId="0" applyFont="1" applyFill="1" applyAlignment="1" applyProtection="1">
      <alignment vertical="top" wrapText="1"/>
    </xf>
  </cellXfs>
  <cellStyles count="6">
    <cellStyle name="Comma" xfId="1" builtinId="3"/>
    <cellStyle name="Comma 2" xfId="5" xr:uid="{43A313BE-E0EC-4A08-9E79-9B23C4B6529A}"/>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ow Theme 1'">
  <a:themeElements>
    <a:clrScheme name="Module">
      <a:dk1>
        <a:sysClr val="windowText" lastClr="000000"/>
      </a:dk1>
      <a:lt1>
        <a:sysClr val="window" lastClr="FFFFFF"/>
      </a:lt1>
      <a:dk2>
        <a:srgbClr val="5A6378"/>
      </a:dk2>
      <a:lt2>
        <a:srgbClr val="D4D4D6"/>
      </a:lt2>
      <a:accent1>
        <a:srgbClr val="F0AD00"/>
      </a:accent1>
      <a:accent2>
        <a:srgbClr val="60B5CC"/>
      </a:accent2>
      <a:accent3>
        <a:srgbClr val="E66C7D"/>
      </a:accent3>
      <a:accent4>
        <a:srgbClr val="6BB76D"/>
      </a:accent4>
      <a:accent5>
        <a:srgbClr val="E88651"/>
      </a:accent5>
      <a:accent6>
        <a:srgbClr val="C64847"/>
      </a:accent6>
      <a:hlink>
        <a:srgbClr val="168BBA"/>
      </a:hlink>
      <a:folHlink>
        <a:srgbClr val="680000"/>
      </a:folHlink>
    </a:clrScheme>
    <a:fontScheme name="Module">
      <a:maj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r:embed="rId1">
            <a:duotone>
              <a:schemeClr val="phClr">
                <a:shade val="75000"/>
                <a:satMod val="105000"/>
              </a:schemeClr>
              <a:schemeClr val="phClr">
                <a:tint val="95000"/>
                <a:satMod val="105000"/>
              </a:schemeClr>
            </a:duotone>
          </a:blip>
          <a:tile tx="0" ty="0" sx="38000" sy="38000" flip="none" algn="tl"/>
        </a:blipFill>
      </a:bgFillStyleLst>
    </a:fmtScheme>
  </a:themeElements>
  <a:objectDefaults/>
  <a:extraClrSchemeLst/>
  <a:extLst>
    <a:ext uri="{05A4C25C-085E-4340-85A3-A5531E510DB2}">
      <thm15:themeFamily xmlns:thm15="http://schemas.microsoft.com/office/thememl/2012/main" name="Cow Theme 1'" id="{7983C39D-EEE3-4264-839E-2F5E7A250B81}" vid="{342C7007-C7DE-4703-9690-231774A78EE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wooster.edu/admissions/apply/" TargetMode="External"/><Relationship Id="rId2" Type="http://schemas.openxmlformats.org/officeDocument/2006/relationships/hyperlink" Target="mailto:admissions@wooster.edu" TargetMode="External"/><Relationship Id="rId1" Type="http://schemas.openxmlformats.org/officeDocument/2006/relationships/hyperlink" Target="http://www.wooster.edu/" TargetMode="External"/><Relationship Id="rId5" Type="http://schemas.openxmlformats.org/officeDocument/2006/relationships/printerSettings" Target="../printerSettings/printerSettings1.bin"/><Relationship Id="rId4" Type="http://schemas.openxmlformats.org/officeDocument/2006/relationships/hyperlink" Target="https://confluence.wooster.edu/display/CI/Common+Data+Set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8"/>
  <sheetViews>
    <sheetView showGridLines="0" tabSelected="1" showRuler="0" zoomScaleNormal="100" zoomScalePageLayoutView="85" workbookViewId="0">
      <selection sqref="A1:F1"/>
    </sheetView>
  </sheetViews>
  <sheetFormatPr defaultColWidth="0" defaultRowHeight="15" zeroHeight="1" x14ac:dyDescent="0.25"/>
  <cols>
    <col min="1" max="1" width="4.5703125" style="2" bestFit="1" customWidth="1"/>
    <col min="2" max="2" width="36.28515625" style="1" customWidth="1"/>
    <col min="3" max="3" width="4" style="1" customWidth="1"/>
    <col min="4" max="4" width="45.5703125" style="1" customWidth="1"/>
    <col min="5" max="5" width="3.7109375" style="1" customWidth="1"/>
    <col min="6" max="6" width="3.85546875" style="1" customWidth="1"/>
    <col min="7" max="7" width="9.140625" style="1" customWidth="1"/>
    <col min="8" max="16384" width="0" style="1" hidden="1"/>
  </cols>
  <sheetData>
    <row r="1" spans="1:7" ht="18.75" x14ac:dyDescent="0.3">
      <c r="A1" s="370" t="s">
        <v>0</v>
      </c>
      <c r="B1" s="370"/>
      <c r="C1" s="370"/>
      <c r="D1" s="371"/>
      <c r="E1" s="75"/>
      <c r="F1" s="75"/>
      <c r="G1" s="75"/>
    </row>
    <row r="2" spans="1:7" x14ac:dyDescent="0.25">
      <c r="A2" s="323"/>
      <c r="B2" s="3"/>
      <c r="C2" s="298"/>
      <c r="D2" s="4"/>
      <c r="E2" s="75"/>
      <c r="F2" s="75"/>
      <c r="G2" s="75"/>
    </row>
    <row r="3" spans="1:7" x14ac:dyDescent="0.25">
      <c r="A3" s="323" t="s">
        <v>1</v>
      </c>
      <c r="B3" s="375" t="s">
        <v>2</v>
      </c>
      <c r="C3" s="5" t="s">
        <v>3</v>
      </c>
      <c r="D3" s="313" t="s">
        <v>4</v>
      </c>
      <c r="E3" s="6"/>
      <c r="F3" s="6"/>
      <c r="G3" s="75"/>
    </row>
    <row r="4" spans="1:7" x14ac:dyDescent="0.25">
      <c r="A4" s="323"/>
      <c r="B4" s="375"/>
      <c r="C4" s="5"/>
      <c r="D4" s="313" t="s">
        <v>5</v>
      </c>
      <c r="E4" s="6"/>
      <c r="F4" s="6"/>
      <c r="G4" s="75"/>
    </row>
    <row r="5" spans="1:7" x14ac:dyDescent="0.25">
      <c r="A5" s="323"/>
      <c r="B5" s="7"/>
      <c r="C5" s="298"/>
      <c r="D5" s="298"/>
      <c r="E5" s="6"/>
      <c r="F5" s="6"/>
      <c r="G5" s="75"/>
    </row>
    <row r="6" spans="1:7" x14ac:dyDescent="0.25">
      <c r="A6" s="323"/>
      <c r="B6" s="3" t="s">
        <v>6</v>
      </c>
      <c r="C6" s="298"/>
      <c r="D6" s="298"/>
      <c r="E6" s="75"/>
      <c r="F6" s="75"/>
      <c r="G6" s="75"/>
    </row>
    <row r="7" spans="1:7" x14ac:dyDescent="0.25">
      <c r="A7" s="323"/>
      <c r="B7" s="374" t="s">
        <v>1119</v>
      </c>
      <c r="C7" s="374"/>
      <c r="D7" s="374"/>
      <c r="E7" s="75"/>
      <c r="F7" s="75"/>
      <c r="G7" s="75"/>
    </row>
    <row r="8" spans="1:7" x14ac:dyDescent="0.25">
      <c r="A8" s="323"/>
      <c r="B8" s="3"/>
      <c r="C8" s="298"/>
      <c r="D8" s="298"/>
      <c r="E8" s="75"/>
      <c r="F8" s="75"/>
      <c r="G8" s="75"/>
    </row>
    <row r="9" spans="1:7" ht="69.75" customHeight="1" x14ac:dyDescent="0.25">
      <c r="A9" s="344" t="s">
        <v>7</v>
      </c>
      <c r="B9" s="372" t="s">
        <v>8</v>
      </c>
      <c r="C9" s="372"/>
      <c r="D9" s="372"/>
      <c r="E9" s="75"/>
      <c r="F9" s="75"/>
      <c r="G9" s="75"/>
    </row>
    <row r="10" spans="1:7" ht="29.25" customHeight="1" x14ac:dyDescent="0.25">
      <c r="A10" s="323"/>
      <c r="B10" s="373"/>
      <c r="C10" s="373"/>
      <c r="D10" s="373"/>
      <c r="E10" s="75"/>
      <c r="F10" s="75"/>
      <c r="G10" s="75"/>
    </row>
    <row r="11" spans="1:7" x14ac:dyDescent="0.25">
      <c r="A11" s="324"/>
      <c r="B11" s="75"/>
      <c r="C11" s="296"/>
      <c r="D11" s="296"/>
      <c r="E11" s="75"/>
      <c r="F11" s="75"/>
      <c r="G11" s="75"/>
    </row>
    <row r="12" spans="1:7" x14ac:dyDescent="0.25">
      <c r="A12" s="323" t="s">
        <v>9</v>
      </c>
      <c r="B12" s="8" t="s">
        <v>10</v>
      </c>
      <c r="C12" s="312"/>
      <c r="D12" s="312"/>
      <c r="E12" s="75"/>
      <c r="F12" s="75"/>
      <c r="G12" s="75"/>
    </row>
    <row r="13" spans="1:7" ht="15" customHeight="1" x14ac:dyDescent="0.25">
      <c r="A13" s="323"/>
      <c r="B13" s="3" t="s">
        <v>11</v>
      </c>
      <c r="C13" s="332"/>
      <c r="D13" s="343" t="s">
        <v>12</v>
      </c>
      <c r="E13" s="75"/>
      <c r="F13" s="75"/>
      <c r="G13" s="75"/>
    </row>
    <row r="14" spans="1:7" ht="15" customHeight="1" x14ac:dyDescent="0.25">
      <c r="A14" s="323"/>
      <c r="B14" s="3" t="s">
        <v>13</v>
      </c>
      <c r="C14" s="332"/>
      <c r="D14" s="343" t="s">
        <v>14</v>
      </c>
      <c r="E14" s="75"/>
      <c r="F14" s="75"/>
      <c r="G14" s="75"/>
    </row>
    <row r="15" spans="1:7" ht="15" customHeight="1" x14ac:dyDescent="0.25">
      <c r="A15" s="323"/>
      <c r="B15" s="291" t="s">
        <v>15</v>
      </c>
      <c r="C15" s="332"/>
      <c r="D15" s="343" t="s">
        <v>16</v>
      </c>
      <c r="E15" s="75"/>
      <c r="F15" s="75"/>
      <c r="G15" s="75"/>
    </row>
    <row r="16" spans="1:7" x14ac:dyDescent="0.25">
      <c r="A16" s="323"/>
      <c r="B16" s="338" t="s">
        <v>17</v>
      </c>
      <c r="C16" s="332"/>
      <c r="D16" s="343"/>
      <c r="E16" s="75"/>
      <c r="F16" s="75"/>
      <c r="G16" s="75"/>
    </row>
    <row r="17" spans="1:4" x14ac:dyDescent="0.25">
      <c r="A17" s="323"/>
      <c r="B17" s="338" t="s">
        <v>15</v>
      </c>
      <c r="C17" s="332"/>
      <c r="D17" s="343"/>
    </row>
    <row r="18" spans="1:4" ht="15" customHeight="1" x14ac:dyDescent="0.25">
      <c r="A18" s="323"/>
      <c r="B18" s="3" t="s">
        <v>18</v>
      </c>
      <c r="C18" s="332"/>
      <c r="D18" s="343" t="s">
        <v>19</v>
      </c>
    </row>
    <row r="19" spans="1:4" ht="15" customHeight="1" x14ac:dyDescent="0.25">
      <c r="A19" s="323"/>
      <c r="B19" s="3" t="s">
        <v>20</v>
      </c>
      <c r="C19" s="9"/>
      <c r="D19" s="267" t="s">
        <v>21</v>
      </c>
    </row>
    <row r="20" spans="1:4" ht="15" customHeight="1" x14ac:dyDescent="0.25">
      <c r="A20" s="323"/>
      <c r="B20" s="3" t="s">
        <v>22</v>
      </c>
      <c r="C20" s="332"/>
      <c r="D20" s="343" t="s">
        <v>23</v>
      </c>
    </row>
    <row r="21" spans="1:4" x14ac:dyDescent="0.25">
      <c r="A21" s="323"/>
      <c r="B21" s="3" t="s">
        <v>24</v>
      </c>
      <c r="C21" s="332"/>
      <c r="D21" s="343"/>
    </row>
    <row r="22" spans="1:4" ht="15" customHeight="1" x14ac:dyDescent="0.25">
      <c r="A22" s="323"/>
      <c r="B22" s="3" t="s">
        <v>25</v>
      </c>
      <c r="C22" s="332"/>
      <c r="D22" s="343" t="s">
        <v>26</v>
      </c>
    </row>
    <row r="23" spans="1:4" ht="15" customHeight="1" x14ac:dyDescent="0.25">
      <c r="A23" s="323"/>
      <c r="B23" s="3" t="s">
        <v>15</v>
      </c>
      <c r="C23" s="332"/>
      <c r="D23" s="343" t="s">
        <v>16</v>
      </c>
    </row>
    <row r="24" spans="1:4" ht="15" customHeight="1" x14ac:dyDescent="0.25">
      <c r="A24" s="323"/>
      <c r="B24" s="3" t="s">
        <v>27</v>
      </c>
      <c r="C24" s="332"/>
      <c r="D24" s="343" t="s">
        <v>28</v>
      </c>
    </row>
    <row r="25" spans="1:4" ht="15" customHeight="1" x14ac:dyDescent="0.25">
      <c r="A25" s="323"/>
      <c r="B25" s="3" t="s">
        <v>29</v>
      </c>
      <c r="C25" s="9"/>
      <c r="D25" s="267" t="s">
        <v>30</v>
      </c>
    </row>
    <row r="26" spans="1:4" ht="14.25" customHeight="1" x14ac:dyDescent="0.25">
      <c r="A26" s="344"/>
      <c r="B26" s="372" t="s">
        <v>31</v>
      </c>
      <c r="C26" s="372"/>
      <c r="D26" s="372"/>
    </row>
    <row r="27" spans="1:4" ht="14.25" customHeight="1" x14ac:dyDescent="0.25">
      <c r="A27" s="344"/>
      <c r="B27" s="381" t="s">
        <v>32</v>
      </c>
      <c r="C27" s="381"/>
      <c r="D27" s="381"/>
    </row>
    <row r="28" spans="1:4" ht="12.75" customHeight="1" x14ac:dyDescent="0.25">
      <c r="A28" s="344"/>
      <c r="B28" s="372" t="s">
        <v>33</v>
      </c>
      <c r="C28" s="372"/>
      <c r="D28" s="372"/>
    </row>
    <row r="29" spans="1:4" ht="12.75" customHeight="1" x14ac:dyDescent="0.25">
      <c r="A29" s="344"/>
      <c r="B29" s="383"/>
      <c r="C29" s="383"/>
      <c r="D29" s="383"/>
    </row>
    <row r="30" spans="1:4" x14ac:dyDescent="0.25">
      <c r="A30" s="324"/>
      <c r="B30" s="75"/>
      <c r="C30" s="75"/>
      <c r="D30" s="75"/>
    </row>
    <row r="31" spans="1:4" x14ac:dyDescent="0.25">
      <c r="A31" s="323" t="s">
        <v>34</v>
      </c>
      <c r="B31" s="378" t="s">
        <v>35</v>
      </c>
      <c r="C31" s="379"/>
      <c r="D31" s="380"/>
    </row>
    <row r="32" spans="1:4" ht="12" customHeight="1" x14ac:dyDescent="0.25">
      <c r="A32" s="323"/>
      <c r="B32" s="292"/>
      <c r="C32" s="293"/>
      <c r="D32" s="294"/>
    </row>
    <row r="33" spans="1:4" x14ac:dyDescent="0.25">
      <c r="A33" s="290"/>
      <c r="B33" s="341" t="s">
        <v>36</v>
      </c>
      <c r="C33" s="11"/>
      <c r="D33" s="75"/>
    </row>
    <row r="34" spans="1:4" x14ac:dyDescent="0.25">
      <c r="A34" s="290" t="s">
        <v>37</v>
      </c>
      <c r="B34" s="341" t="s">
        <v>38</v>
      </c>
      <c r="C34" s="11"/>
      <c r="D34" s="75"/>
    </row>
    <row r="35" spans="1:4" x14ac:dyDescent="0.25">
      <c r="A35" s="290"/>
      <c r="B35" s="341" t="s">
        <v>39</v>
      </c>
      <c r="C35" s="11"/>
      <c r="D35" s="75"/>
    </row>
    <row r="36" spans="1:4" x14ac:dyDescent="0.25">
      <c r="A36" s="323"/>
      <c r="B36" s="12"/>
      <c r="C36" s="75"/>
      <c r="D36" s="75"/>
    </row>
    <row r="37" spans="1:4" x14ac:dyDescent="0.25">
      <c r="A37" s="323" t="s">
        <v>40</v>
      </c>
      <c r="B37" s="12" t="s">
        <v>41</v>
      </c>
      <c r="C37" s="75"/>
      <c r="D37" s="75"/>
    </row>
    <row r="38" spans="1:4" x14ac:dyDescent="0.25">
      <c r="A38" s="323"/>
      <c r="B38" s="12"/>
      <c r="C38" s="75"/>
      <c r="D38" s="75"/>
    </row>
    <row r="39" spans="1:4" x14ac:dyDescent="0.25">
      <c r="A39" s="290" t="s">
        <v>37</v>
      </c>
      <c r="B39" s="341" t="s">
        <v>42</v>
      </c>
      <c r="C39" s="11"/>
      <c r="D39" s="75"/>
    </row>
    <row r="40" spans="1:4" x14ac:dyDescent="0.25">
      <c r="A40" s="290"/>
      <c r="B40" s="341" t="s">
        <v>43</v>
      </c>
      <c r="C40" s="11"/>
      <c r="D40" s="75"/>
    </row>
    <row r="41" spans="1:4" x14ac:dyDescent="0.25">
      <c r="A41" s="290"/>
      <c r="B41" s="341" t="s">
        <v>44</v>
      </c>
      <c r="C41" s="11"/>
      <c r="D41" s="75"/>
    </row>
    <row r="42" spans="1:4" x14ac:dyDescent="0.25">
      <c r="A42" s="323"/>
      <c r="B42" s="12"/>
      <c r="C42" s="75"/>
      <c r="D42" s="75"/>
    </row>
    <row r="43" spans="1:4" x14ac:dyDescent="0.25">
      <c r="A43" s="323" t="s">
        <v>45</v>
      </c>
      <c r="B43" s="12" t="s">
        <v>46</v>
      </c>
      <c r="C43" s="13"/>
      <c r="D43" s="75"/>
    </row>
    <row r="44" spans="1:4" x14ac:dyDescent="0.25">
      <c r="A44" s="323"/>
      <c r="B44" s="12"/>
      <c r="C44" s="13"/>
      <c r="D44" s="75"/>
    </row>
    <row r="45" spans="1:4" x14ac:dyDescent="0.25">
      <c r="A45" s="290" t="s">
        <v>37</v>
      </c>
      <c r="B45" s="341" t="s">
        <v>47</v>
      </c>
      <c r="C45" s="14"/>
      <c r="D45" s="382"/>
    </row>
    <row r="46" spans="1:4" x14ac:dyDescent="0.25">
      <c r="A46" s="290"/>
      <c r="B46" s="341" t="s">
        <v>48</v>
      </c>
      <c r="C46" s="14"/>
      <c r="D46" s="382"/>
    </row>
    <row r="47" spans="1:4" x14ac:dyDescent="0.25">
      <c r="A47" s="290"/>
      <c r="B47" s="341" t="s">
        <v>49</v>
      </c>
      <c r="C47" s="14"/>
      <c r="D47" s="382"/>
    </row>
    <row r="48" spans="1:4" x14ac:dyDescent="0.25">
      <c r="A48" s="290"/>
      <c r="B48" s="15" t="s">
        <v>50</v>
      </c>
      <c r="C48" s="14"/>
      <c r="D48" s="75"/>
    </row>
    <row r="49" spans="1:4" x14ac:dyDescent="0.25">
      <c r="A49" s="290"/>
      <c r="B49" s="341" t="s">
        <v>51</v>
      </c>
      <c r="C49" s="14"/>
      <c r="D49" s="75"/>
    </row>
    <row r="50" spans="1:4" x14ac:dyDescent="0.25">
      <c r="A50" s="290"/>
      <c r="B50" s="341" t="s">
        <v>52</v>
      </c>
      <c r="C50" s="16"/>
      <c r="D50" s="16"/>
    </row>
    <row r="51" spans="1:4" x14ac:dyDescent="0.25">
      <c r="A51" s="323"/>
      <c r="B51" s="376"/>
      <c r="C51" s="376"/>
      <c r="D51" s="376"/>
    </row>
    <row r="52" spans="1:4" x14ac:dyDescent="0.25">
      <c r="A52" s="323"/>
      <c r="B52" s="3"/>
      <c r="C52" s="16"/>
      <c r="D52" s="16"/>
    </row>
    <row r="53" spans="1:4" x14ac:dyDescent="0.25">
      <c r="A53" s="290"/>
      <c r="B53" s="341" t="s">
        <v>53</v>
      </c>
      <c r="C53" s="16"/>
      <c r="D53" s="16"/>
    </row>
    <row r="54" spans="1:4" x14ac:dyDescent="0.25">
      <c r="A54" s="323"/>
      <c r="B54" s="377"/>
      <c r="C54" s="377"/>
      <c r="D54" s="377"/>
    </row>
    <row r="55" spans="1:4" x14ac:dyDescent="0.25">
      <c r="A55" s="323" t="s">
        <v>54</v>
      </c>
      <c r="B55" s="12" t="s">
        <v>55</v>
      </c>
      <c r="C55" s="75"/>
      <c r="D55" s="75"/>
    </row>
    <row r="56" spans="1:4" x14ac:dyDescent="0.25">
      <c r="A56" s="323"/>
      <c r="B56" s="12"/>
      <c r="C56" s="75"/>
      <c r="D56" s="75"/>
    </row>
    <row r="57" spans="1:4" x14ac:dyDescent="0.25">
      <c r="A57" s="290"/>
      <c r="B57" s="341" t="s">
        <v>56</v>
      </c>
      <c r="C57" s="11"/>
      <c r="D57" s="75"/>
    </row>
    <row r="58" spans="1:4" x14ac:dyDescent="0.25">
      <c r="A58" s="290"/>
      <c r="B58" s="341" t="s">
        <v>57</v>
      </c>
      <c r="C58" s="11"/>
      <c r="D58" s="75"/>
    </row>
    <row r="59" spans="1:4" x14ac:dyDescent="0.25">
      <c r="A59" s="290"/>
      <c r="B59" s="341" t="s">
        <v>58</v>
      </c>
      <c r="C59" s="11"/>
      <c r="D59" s="75"/>
    </row>
    <row r="60" spans="1:4" x14ac:dyDescent="0.25">
      <c r="A60" s="290"/>
      <c r="B60" s="341" t="s">
        <v>59</v>
      </c>
      <c r="C60" s="11"/>
      <c r="D60" s="75"/>
    </row>
    <row r="61" spans="1:4" x14ac:dyDescent="0.25">
      <c r="A61" s="290"/>
      <c r="B61" s="341" t="s">
        <v>60</v>
      </c>
      <c r="C61" s="11"/>
      <c r="D61" s="75"/>
    </row>
    <row r="62" spans="1:4" x14ac:dyDescent="0.25">
      <c r="A62" s="290" t="s">
        <v>37</v>
      </c>
      <c r="B62" s="341" t="s">
        <v>61</v>
      </c>
      <c r="C62" s="11"/>
      <c r="D62" s="75"/>
    </row>
    <row r="63" spans="1:4" x14ac:dyDescent="0.25">
      <c r="A63" s="290"/>
      <c r="B63" s="341" t="s">
        <v>62</v>
      </c>
      <c r="C63" s="11"/>
      <c r="D63" s="75"/>
    </row>
    <row r="64" spans="1:4" x14ac:dyDescent="0.25">
      <c r="A64" s="290"/>
      <c r="B64" s="341" t="s">
        <v>63</v>
      </c>
      <c r="C64" s="11"/>
      <c r="D64" s="75"/>
    </row>
    <row r="65" spans="1:3" x14ac:dyDescent="0.25">
      <c r="A65" s="290"/>
      <c r="B65" s="341" t="s">
        <v>64</v>
      </c>
      <c r="C65" s="11"/>
    </row>
    <row r="66" spans="1:3" ht="14.25" customHeight="1" x14ac:dyDescent="0.25">
      <c r="A66" s="290"/>
      <c r="B66" s="316" t="s">
        <v>65</v>
      </c>
      <c r="C66" s="11"/>
    </row>
    <row r="67" spans="1:3" ht="14.25" customHeight="1" x14ac:dyDescent="0.25">
      <c r="A67" s="290"/>
      <c r="B67" s="316" t="s">
        <v>66</v>
      </c>
      <c r="C67" s="11"/>
    </row>
    <row r="68" spans="1:3" x14ac:dyDescent="0.25">
      <c r="A68" s="290"/>
      <c r="B68" s="321" t="s">
        <v>67</v>
      </c>
      <c r="C68" s="11"/>
    </row>
    <row r="69" spans="1:3" x14ac:dyDescent="0.25">
      <c r="A69" s="17" t="s">
        <v>54</v>
      </c>
      <c r="B69" s="18" t="s">
        <v>67</v>
      </c>
      <c r="C69" s="19"/>
    </row>
    <row r="70" spans="1:3" x14ac:dyDescent="0.25">
      <c r="A70" s="20"/>
      <c r="B70" s="21"/>
      <c r="C70" s="21"/>
    </row>
    <row r="71" spans="1:3" hidden="1" x14ac:dyDescent="0.25">
      <c r="A71" s="20"/>
      <c r="B71" s="21"/>
      <c r="C71" s="21"/>
    </row>
    <row r="72" spans="1:3" x14ac:dyDescent="0.25">
      <c r="A72" s="324"/>
      <c r="B72" s="75"/>
      <c r="C72" s="75"/>
    </row>
    <row r="73" spans="1:3" x14ac:dyDescent="0.25">
      <c r="A73" s="324"/>
      <c r="B73" s="75"/>
      <c r="C73" s="75"/>
    </row>
    <row r="74" spans="1:3" x14ac:dyDescent="0.25">
      <c r="A74" s="324"/>
      <c r="B74" s="75"/>
      <c r="C74" s="75"/>
    </row>
    <row r="75" spans="1:3" x14ac:dyDescent="0.25">
      <c r="A75" s="324"/>
      <c r="B75" s="75"/>
      <c r="C75" s="75"/>
    </row>
    <row r="76" spans="1:3" x14ac:dyDescent="0.25">
      <c r="A76" s="324"/>
      <c r="B76" s="75"/>
      <c r="C76" s="75"/>
    </row>
    <row r="77" spans="1:3" x14ac:dyDescent="0.25">
      <c r="A77" s="324"/>
      <c r="B77" s="75"/>
      <c r="C77" s="75"/>
    </row>
    <row r="78" spans="1:3" x14ac:dyDescent="0.25">
      <c r="A78" s="324"/>
      <c r="B78" s="75"/>
      <c r="C78" s="75"/>
    </row>
    <row r="79" spans="1:3" x14ac:dyDescent="0.25">
      <c r="A79" s="324"/>
      <c r="B79" s="75"/>
      <c r="C79" s="75"/>
    </row>
    <row r="80" spans="1:3" x14ac:dyDescent="0.25">
      <c r="A80" s="324"/>
      <c r="B80" s="75"/>
      <c r="C80" s="75"/>
    </row>
    <row r="81" x14ac:dyDescent="0.25"/>
    <row r="82" x14ac:dyDescent="0.25"/>
    <row r="83" x14ac:dyDescent="0.25"/>
    <row r="84" x14ac:dyDescent="0.25"/>
    <row r="85" x14ac:dyDescent="0.25"/>
    <row r="86" x14ac:dyDescent="0.25"/>
    <row r="87" x14ac:dyDescent="0.25"/>
    <row r="88" x14ac:dyDescent="0.25"/>
  </sheetData>
  <mergeCells count="13">
    <mergeCell ref="B51:D51"/>
    <mergeCell ref="B54:D54"/>
    <mergeCell ref="B31:D31"/>
    <mergeCell ref="B26:D26"/>
    <mergeCell ref="B27:D27"/>
    <mergeCell ref="B28:D28"/>
    <mergeCell ref="D45:D47"/>
    <mergeCell ref="B29:D29"/>
    <mergeCell ref="A1:D1"/>
    <mergeCell ref="B9:D9"/>
    <mergeCell ref="B10:D10"/>
    <mergeCell ref="B7:D7"/>
    <mergeCell ref="B3:B4"/>
  </mergeCells>
  <phoneticPr fontId="0" type="noConversion"/>
  <hyperlinks>
    <hyperlink ref="D19" r:id="rId1" xr:uid="{934D3047-B8A1-4948-96D5-C671B76F9D04}"/>
    <hyperlink ref="D25" r:id="rId2" xr:uid="{C697D252-C8DC-4D22-BB53-2EABD11CB108}"/>
    <hyperlink ref="B27:D27" r:id="rId3" display="http://www.wooster.edu/admissions/apply/" xr:uid="{855B9384-47C4-4C97-895D-36C22E422FE2}"/>
    <hyperlink ref="B7:D7" r:id="rId4" display="https://confluence.wooster.edu/display/CI/Common+Data+Sets" xr:uid="{54D12D60-D8BC-4E8E-B28A-25D7790C80D8}"/>
  </hyperlinks>
  <pageMargins left="0.75" right="0.75" top="0.5" bottom="0.75" header="0.5" footer="0.5"/>
  <pageSetup scale="75" fitToHeight="2" orientation="portrait" r:id="rId5"/>
  <headerFooter alignWithMargins="0">
    <oddHeader>&amp;LCOLLEGE OF WOOSTER 
Common Data Set 2020-2021</oddHeader>
    <oddFooter>&amp;LCDS-A&amp;RPage &amp;P</oddFooter>
  </headerFooter>
  <rowBreaks count="1" manualBreakCount="1">
    <brk id="5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uler="0" topLeftCell="A16" zoomScaleNormal="100" zoomScalePageLayoutView="70" workbookViewId="0">
      <selection sqref="A1:F1"/>
    </sheetView>
  </sheetViews>
  <sheetFormatPr defaultColWidth="0" defaultRowHeight="15" zeroHeight="1" x14ac:dyDescent="0.25"/>
  <cols>
    <col min="1" max="1" width="3.85546875" style="2" customWidth="1"/>
    <col min="2" max="2" width="42" style="1" customWidth="1"/>
    <col min="3" max="3" width="20.140625" style="1" customWidth="1"/>
    <col min="4" max="5" width="15.42578125" style="1" customWidth="1"/>
    <col min="6" max="6" width="19.7109375" style="1" bestFit="1" customWidth="1"/>
    <col min="7" max="7" width="0.7109375" style="1" customWidth="1"/>
    <col min="8" max="16384" width="0" style="1" hidden="1"/>
  </cols>
  <sheetData>
    <row r="1" spans="1:6" ht="18.75" x14ac:dyDescent="0.25">
      <c r="A1" s="370" t="s">
        <v>913</v>
      </c>
      <c r="B1" s="370"/>
      <c r="C1" s="370"/>
      <c r="D1" s="370"/>
      <c r="E1" s="370"/>
      <c r="F1" s="370"/>
    </row>
    <row r="2" spans="1:6" x14ac:dyDescent="0.25">
      <c r="A2" s="324"/>
      <c r="B2" s="75"/>
      <c r="C2" s="75"/>
      <c r="D2" s="75"/>
      <c r="E2" s="75"/>
      <c r="F2" s="75"/>
    </row>
    <row r="3" spans="1:6" x14ac:dyDescent="0.25">
      <c r="A3" s="327" t="s">
        <v>914</v>
      </c>
      <c r="B3" s="67" t="s">
        <v>915</v>
      </c>
      <c r="C3" s="75"/>
      <c r="D3" s="75"/>
      <c r="E3" s="75"/>
      <c r="F3" s="75"/>
    </row>
    <row r="4" spans="1:6" s="68" customFormat="1" ht="84.75" customHeight="1" x14ac:dyDescent="0.2">
      <c r="A4" s="314"/>
      <c r="B4" s="372" t="s">
        <v>916</v>
      </c>
      <c r="C4" s="372"/>
      <c r="D4" s="372"/>
      <c r="E4" s="372"/>
      <c r="F4" s="372"/>
    </row>
    <row r="5" spans="1:6" ht="39" customHeight="1" x14ac:dyDescent="0.25">
      <c r="A5" s="327"/>
      <c r="B5" s="177" t="s">
        <v>917</v>
      </c>
      <c r="C5" s="177" t="s">
        <v>918</v>
      </c>
      <c r="D5" s="177" t="s">
        <v>58</v>
      </c>
      <c r="E5" s="356" t="s">
        <v>919</v>
      </c>
      <c r="F5" s="177" t="s">
        <v>920</v>
      </c>
    </row>
    <row r="6" spans="1:6" x14ac:dyDescent="0.25">
      <c r="A6" s="327"/>
      <c r="B6" s="165" t="s">
        <v>921</v>
      </c>
      <c r="C6" s="165"/>
      <c r="D6" s="349"/>
      <c r="E6" s="367"/>
      <c r="F6" s="351" t="s">
        <v>922</v>
      </c>
    </row>
    <row r="7" spans="1:6" x14ac:dyDescent="0.25">
      <c r="A7" s="327"/>
      <c r="B7" s="261" t="s">
        <v>923</v>
      </c>
      <c r="C7" s="165"/>
      <c r="D7" s="349"/>
      <c r="E7" s="367">
        <v>4.1999999999999997E-3</v>
      </c>
      <c r="F7" s="351" t="s">
        <v>924</v>
      </c>
    </row>
    <row r="8" spans="1:6" x14ac:dyDescent="0.25">
      <c r="A8" s="327"/>
      <c r="B8" s="165" t="s">
        <v>925</v>
      </c>
      <c r="C8" s="165"/>
      <c r="D8" s="349"/>
      <c r="E8" s="367"/>
      <c r="F8" s="351" t="s">
        <v>926</v>
      </c>
    </row>
    <row r="9" spans="1:6" x14ac:dyDescent="0.25">
      <c r="A9" s="327"/>
      <c r="B9" s="261" t="s">
        <v>927</v>
      </c>
      <c r="C9" s="262"/>
      <c r="D9" s="350"/>
      <c r="E9" s="362">
        <v>3.3399999999999999E-2</v>
      </c>
      <c r="F9" s="352" t="s">
        <v>928</v>
      </c>
    </row>
    <row r="10" spans="1:6" x14ac:dyDescent="0.25">
      <c r="A10" s="327"/>
      <c r="B10" s="262" t="s">
        <v>929</v>
      </c>
      <c r="C10" s="262"/>
      <c r="D10" s="350"/>
      <c r="E10" s="362">
        <v>5.6399999999999999E-2</v>
      </c>
      <c r="F10" s="352" t="s">
        <v>930</v>
      </c>
    </row>
    <row r="11" spans="1:6" x14ac:dyDescent="0.25">
      <c r="A11" s="327"/>
      <c r="B11" s="262" t="s">
        <v>931</v>
      </c>
      <c r="C11" s="262"/>
      <c r="D11" s="350"/>
      <c r="E11" s="362"/>
      <c r="F11" s="353">
        <v>10</v>
      </c>
    </row>
    <row r="12" spans="1:6" x14ac:dyDescent="0.25">
      <c r="A12" s="327"/>
      <c r="B12" s="262" t="s">
        <v>932</v>
      </c>
      <c r="C12" s="262"/>
      <c r="D12" s="350"/>
      <c r="E12" s="362">
        <v>3.3000000000000002E-2</v>
      </c>
      <c r="F12" s="354">
        <v>11</v>
      </c>
    </row>
    <row r="13" spans="1:6" x14ac:dyDescent="0.25">
      <c r="A13" s="327"/>
      <c r="B13" s="262" t="s">
        <v>933</v>
      </c>
      <c r="C13" s="262"/>
      <c r="D13" s="350"/>
      <c r="E13" s="362"/>
      <c r="F13" s="355">
        <v>12</v>
      </c>
    </row>
    <row r="14" spans="1:6" x14ac:dyDescent="0.25">
      <c r="A14" s="327"/>
      <c r="B14" s="262" t="s">
        <v>934</v>
      </c>
      <c r="C14" s="262"/>
      <c r="D14" s="350"/>
      <c r="E14" s="362">
        <v>2.7099999999999999E-2</v>
      </c>
      <c r="F14" s="355">
        <v>13</v>
      </c>
    </row>
    <row r="15" spans="1:6" x14ac:dyDescent="0.25">
      <c r="A15" s="327"/>
      <c r="B15" s="262" t="s">
        <v>935</v>
      </c>
      <c r="C15" s="262"/>
      <c r="D15" s="350"/>
      <c r="E15" s="362"/>
      <c r="F15" s="355">
        <v>14</v>
      </c>
    </row>
    <row r="16" spans="1:6" x14ac:dyDescent="0.25">
      <c r="A16" s="327"/>
      <c r="B16" s="262" t="s">
        <v>936</v>
      </c>
      <c r="C16" s="262"/>
      <c r="D16" s="350"/>
      <c r="E16" s="362"/>
      <c r="F16" s="355">
        <v>15</v>
      </c>
    </row>
    <row r="17" spans="1:6" x14ac:dyDescent="0.25">
      <c r="A17" s="327"/>
      <c r="B17" s="261" t="s">
        <v>937</v>
      </c>
      <c r="C17" s="262"/>
      <c r="D17" s="350"/>
      <c r="E17" s="362">
        <v>1.8800000000000001E-2</v>
      </c>
      <c r="F17" s="355">
        <v>16</v>
      </c>
    </row>
    <row r="18" spans="1:6" x14ac:dyDescent="0.25">
      <c r="A18" s="327"/>
      <c r="B18" s="262" t="s">
        <v>938</v>
      </c>
      <c r="C18" s="262"/>
      <c r="D18" s="350"/>
      <c r="E18" s="362"/>
      <c r="F18" s="355">
        <v>19</v>
      </c>
    </row>
    <row r="19" spans="1:6" x14ac:dyDescent="0.25">
      <c r="A19" s="327"/>
      <c r="B19" s="262" t="s">
        <v>939</v>
      </c>
      <c r="C19" s="262"/>
      <c r="D19" s="350"/>
      <c r="E19" s="362"/>
      <c r="F19" s="355">
        <v>22</v>
      </c>
    </row>
    <row r="20" spans="1:6" x14ac:dyDescent="0.25">
      <c r="A20" s="327"/>
      <c r="B20" s="262" t="s">
        <v>200</v>
      </c>
      <c r="C20" s="262"/>
      <c r="D20" s="350"/>
      <c r="E20" s="362">
        <v>5.6000000000000001E-2</v>
      </c>
      <c r="F20" s="355">
        <v>23</v>
      </c>
    </row>
    <row r="21" spans="1:6" x14ac:dyDescent="0.25">
      <c r="A21" s="327"/>
      <c r="B21" s="262" t="s">
        <v>940</v>
      </c>
      <c r="C21" s="262"/>
      <c r="D21" s="350"/>
      <c r="E21" s="362"/>
      <c r="F21" s="355">
        <v>24</v>
      </c>
    </row>
    <row r="22" spans="1:6" x14ac:dyDescent="0.25">
      <c r="A22" s="327"/>
      <c r="B22" s="262" t="s">
        <v>941</v>
      </c>
      <c r="C22" s="262"/>
      <c r="D22" s="350"/>
      <c r="E22" s="362"/>
      <c r="F22" s="355">
        <v>25</v>
      </c>
    </row>
    <row r="23" spans="1:6" x14ac:dyDescent="0.25">
      <c r="A23" s="327"/>
      <c r="B23" s="262" t="s">
        <v>942</v>
      </c>
      <c r="C23" s="262"/>
      <c r="D23" s="350"/>
      <c r="E23" s="362">
        <v>0.19620000000000001</v>
      </c>
      <c r="F23" s="355">
        <v>26</v>
      </c>
    </row>
    <row r="24" spans="1:6" x14ac:dyDescent="0.25">
      <c r="A24" s="327"/>
      <c r="B24" s="262" t="s">
        <v>943</v>
      </c>
      <c r="C24" s="262"/>
      <c r="D24" s="350"/>
      <c r="E24" s="362">
        <v>6.0499999999999998E-2</v>
      </c>
      <c r="F24" s="355">
        <v>27</v>
      </c>
    </row>
    <row r="25" spans="1:6" x14ac:dyDescent="0.25">
      <c r="A25" s="327"/>
      <c r="B25" s="262" t="s">
        <v>944</v>
      </c>
      <c r="C25" s="262"/>
      <c r="D25" s="350"/>
      <c r="E25" s="362"/>
      <c r="F25" s="355" t="s">
        <v>945</v>
      </c>
    </row>
    <row r="26" spans="1:6" x14ac:dyDescent="0.25">
      <c r="A26" s="327"/>
      <c r="B26" s="262" t="s">
        <v>946</v>
      </c>
      <c r="C26" s="262"/>
      <c r="D26" s="350"/>
      <c r="E26" s="362">
        <v>6.3E-3</v>
      </c>
      <c r="F26" s="355">
        <v>30</v>
      </c>
    </row>
    <row r="27" spans="1:6" x14ac:dyDescent="0.25">
      <c r="A27" s="327"/>
      <c r="B27" s="262" t="s">
        <v>947</v>
      </c>
      <c r="C27" s="262"/>
      <c r="D27" s="350"/>
      <c r="E27" s="362"/>
      <c r="F27" s="355">
        <v>31</v>
      </c>
    </row>
    <row r="28" spans="1:6" x14ac:dyDescent="0.25">
      <c r="A28" s="327"/>
      <c r="B28" s="262" t="s">
        <v>948</v>
      </c>
      <c r="C28" s="262"/>
      <c r="D28" s="350"/>
      <c r="E28" s="362">
        <v>3.9669999999999997E-2</v>
      </c>
      <c r="F28" s="355">
        <v>38</v>
      </c>
    </row>
    <row r="29" spans="1:6" x14ac:dyDescent="0.25">
      <c r="A29" s="327"/>
      <c r="B29" s="262" t="s">
        <v>949</v>
      </c>
      <c r="C29" s="262"/>
      <c r="D29" s="350"/>
      <c r="E29" s="362"/>
      <c r="F29" s="355">
        <v>39</v>
      </c>
    </row>
    <row r="30" spans="1:6" x14ac:dyDescent="0.25">
      <c r="A30" s="327"/>
      <c r="B30" s="262" t="s">
        <v>950</v>
      </c>
      <c r="C30" s="262"/>
      <c r="D30" s="350"/>
      <c r="E30" s="362">
        <v>6.4699999999999994E-2</v>
      </c>
      <c r="F30" s="355">
        <v>40</v>
      </c>
    </row>
    <row r="31" spans="1:6" x14ac:dyDescent="0.25">
      <c r="A31" s="327"/>
      <c r="B31" s="262" t="s">
        <v>951</v>
      </c>
      <c r="C31" s="262"/>
      <c r="D31" s="350"/>
      <c r="E31" s="362"/>
      <c r="F31" s="355">
        <v>41</v>
      </c>
    </row>
    <row r="32" spans="1:6" x14ac:dyDescent="0.25">
      <c r="A32" s="327"/>
      <c r="B32" s="262" t="s">
        <v>952</v>
      </c>
      <c r="C32" s="262"/>
      <c r="D32" s="350"/>
      <c r="E32" s="362">
        <v>6.8900000000000003E-2</v>
      </c>
      <c r="F32" s="355">
        <v>42</v>
      </c>
    </row>
    <row r="33" spans="1:6" ht="30" x14ac:dyDescent="0.25">
      <c r="A33" s="327"/>
      <c r="B33" s="263" t="s">
        <v>953</v>
      </c>
      <c r="C33" s="262"/>
      <c r="D33" s="350"/>
      <c r="E33" s="362"/>
      <c r="F33" s="355">
        <v>43</v>
      </c>
    </row>
    <row r="34" spans="1:6" x14ac:dyDescent="0.25">
      <c r="A34" s="327"/>
      <c r="B34" s="262" t="s">
        <v>954</v>
      </c>
      <c r="C34" s="262"/>
      <c r="D34" s="350"/>
      <c r="E34" s="362"/>
      <c r="F34" s="355">
        <v>44</v>
      </c>
    </row>
    <row r="35" spans="1:6" x14ac:dyDescent="0.25">
      <c r="A35" s="327"/>
      <c r="B35" s="262" t="s">
        <v>955</v>
      </c>
      <c r="C35" s="262"/>
      <c r="D35" s="350"/>
      <c r="E35" s="362">
        <v>0.1837</v>
      </c>
      <c r="F35" s="355">
        <v>45</v>
      </c>
    </row>
    <row r="36" spans="1:6" x14ac:dyDescent="0.25">
      <c r="A36" s="327"/>
      <c r="B36" s="262" t="s">
        <v>956</v>
      </c>
      <c r="C36" s="262"/>
      <c r="D36" s="350"/>
      <c r="E36" s="362"/>
      <c r="F36" s="355">
        <v>46</v>
      </c>
    </row>
    <row r="37" spans="1:6" x14ac:dyDescent="0.25">
      <c r="A37" s="327"/>
      <c r="B37" s="262" t="s">
        <v>957</v>
      </c>
      <c r="C37" s="262"/>
      <c r="D37" s="350"/>
      <c r="E37" s="362"/>
      <c r="F37" s="355">
        <v>47</v>
      </c>
    </row>
    <row r="38" spans="1:6" x14ac:dyDescent="0.25">
      <c r="A38" s="327"/>
      <c r="B38" s="262" t="s">
        <v>958</v>
      </c>
      <c r="C38" s="262"/>
      <c r="D38" s="350"/>
      <c r="E38" s="362"/>
      <c r="F38" s="355">
        <v>48</v>
      </c>
    </row>
    <row r="39" spans="1:6" x14ac:dyDescent="0.25">
      <c r="A39" s="327"/>
      <c r="B39" s="262" t="s">
        <v>959</v>
      </c>
      <c r="C39" s="262"/>
      <c r="D39" s="350"/>
      <c r="E39" s="362"/>
      <c r="F39" s="355">
        <v>49</v>
      </c>
    </row>
    <row r="40" spans="1:6" x14ac:dyDescent="0.25">
      <c r="A40" s="327"/>
      <c r="B40" s="262" t="s">
        <v>960</v>
      </c>
      <c r="C40" s="262"/>
      <c r="D40" s="350"/>
      <c r="E40" s="362">
        <v>3.9669999999999997E-2</v>
      </c>
      <c r="F40" s="355">
        <v>50</v>
      </c>
    </row>
    <row r="41" spans="1:6" x14ac:dyDescent="0.25">
      <c r="A41" s="327"/>
      <c r="B41" s="262" t="s">
        <v>961</v>
      </c>
      <c r="C41" s="262"/>
      <c r="D41" s="350"/>
      <c r="E41" s="362">
        <v>2.7099999999999999E-2</v>
      </c>
      <c r="F41" s="355">
        <v>51</v>
      </c>
    </row>
    <row r="42" spans="1:6" x14ac:dyDescent="0.25">
      <c r="A42" s="327"/>
      <c r="B42" s="262" t="s">
        <v>962</v>
      </c>
      <c r="C42" s="262"/>
      <c r="D42" s="350"/>
      <c r="E42" s="362">
        <v>2.7099999999999999E-2</v>
      </c>
      <c r="F42" s="355">
        <v>52</v>
      </c>
    </row>
    <row r="43" spans="1:6" x14ac:dyDescent="0.25">
      <c r="A43" s="327"/>
      <c r="B43" s="262" t="s">
        <v>206</v>
      </c>
      <c r="C43" s="262"/>
      <c r="D43" s="350"/>
      <c r="E43" s="362">
        <v>5.6399999999999999E-2</v>
      </c>
      <c r="F43" s="355">
        <v>54</v>
      </c>
    </row>
    <row r="44" spans="1:6" x14ac:dyDescent="0.25">
      <c r="A44" s="327"/>
      <c r="B44" s="264" t="s">
        <v>963</v>
      </c>
      <c r="C44" s="265"/>
      <c r="D44" s="357"/>
      <c r="E44" s="368"/>
      <c r="F44" s="358"/>
    </row>
    <row r="45" spans="1:6" x14ac:dyDescent="0.25">
      <c r="A45" s="327"/>
      <c r="B45" s="196" t="s">
        <v>964</v>
      </c>
      <c r="C45" s="266">
        <f>SUM(C6:C44)</f>
        <v>0</v>
      </c>
      <c r="D45" s="360">
        <f>SUM(D6:D44)</f>
        <v>0</v>
      </c>
      <c r="E45" s="369">
        <f>SUM(E6:E44)</f>
        <v>0.99913999999999992</v>
      </c>
      <c r="F45" s="361"/>
    </row>
    <row r="46" spans="1:6" x14ac:dyDescent="0.25">
      <c r="A46" s="324"/>
      <c r="B46" s="75"/>
      <c r="C46" s="75"/>
      <c r="D46" s="75"/>
      <c r="E46" s="75"/>
      <c r="F46" s="75"/>
    </row>
  </sheetData>
  <mergeCells count="2">
    <mergeCell ref="B4:F4"/>
    <mergeCell ref="A1:F1"/>
  </mergeCells>
  <phoneticPr fontId="0" type="noConversion"/>
  <pageMargins left="0.75" right="0.75" top="0.5" bottom="0.75" header="0.5" footer="0.5"/>
  <pageSetup scale="75" fitToWidth="0" fitToHeight="0" orientation="portrait" r:id="rId1"/>
  <headerFooter alignWithMargins="0">
    <oddHeader>&amp;LCOLLEGE OF WOOSTER 
Common Data Set 2020-2021</oddHeader>
    <oddFooter>&amp;LCDS-A&amp;RPage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topLeftCell="A40" zoomScale="85" zoomScaleNormal="85" workbookViewId="0"/>
  </sheetViews>
  <sheetFormatPr defaultColWidth="0" defaultRowHeight="15" zeroHeight="1" x14ac:dyDescent="0.25"/>
  <cols>
    <col min="1" max="1" width="88.7109375" style="66" customWidth="1"/>
    <col min="2" max="2" width="0.85546875" style="59" customWidth="1"/>
    <col min="3" max="16384" width="0" style="59" hidden="1"/>
  </cols>
  <sheetData>
    <row r="1" spans="1:1" x14ac:dyDescent="0.25">
      <c r="A1" s="260" t="s">
        <v>965</v>
      </c>
    </row>
    <row r="2" spans="1:1" ht="30" x14ac:dyDescent="0.25">
      <c r="A2" s="60" t="s">
        <v>966</v>
      </c>
    </row>
    <row r="3" spans="1:1" x14ac:dyDescent="0.25">
      <c r="A3" s="60"/>
    </row>
    <row r="4" spans="1:1" ht="30" x14ac:dyDescent="0.25">
      <c r="A4" s="60" t="s">
        <v>967</v>
      </c>
    </row>
    <row r="5" spans="1:1" x14ac:dyDescent="0.25">
      <c r="A5" s="60"/>
    </row>
    <row r="6" spans="1:1" ht="45" x14ac:dyDescent="0.25">
      <c r="A6" s="61" t="s">
        <v>968</v>
      </c>
    </row>
    <row r="7" spans="1:1" ht="45" x14ac:dyDescent="0.25">
      <c r="A7" s="61" t="s">
        <v>969</v>
      </c>
    </row>
    <row r="8" spans="1:1" ht="30" x14ac:dyDescent="0.25">
      <c r="A8" s="61" t="s">
        <v>970</v>
      </c>
    </row>
    <row r="9" spans="1:1" x14ac:dyDescent="0.25">
      <c r="A9" s="61"/>
    </row>
    <row r="10" spans="1:1" ht="45" x14ac:dyDescent="0.25">
      <c r="A10" s="61" t="s">
        <v>971</v>
      </c>
    </row>
    <row r="11" spans="1:1" ht="45" x14ac:dyDescent="0.25">
      <c r="A11" s="61" t="s">
        <v>972</v>
      </c>
    </row>
    <row r="12" spans="1:1" ht="60" x14ac:dyDescent="0.25">
      <c r="A12" s="61" t="s">
        <v>973</v>
      </c>
    </row>
    <row r="13" spans="1:1" ht="45" x14ac:dyDescent="0.25">
      <c r="A13" s="61" t="s">
        <v>974</v>
      </c>
    </row>
    <row r="14" spans="1:1" ht="45" x14ac:dyDescent="0.25">
      <c r="A14" s="61" t="s">
        <v>975</v>
      </c>
    </row>
    <row r="15" spans="1:1" ht="30" x14ac:dyDescent="0.25">
      <c r="A15" s="61" t="s">
        <v>976</v>
      </c>
    </row>
    <row r="16" spans="1:1" ht="105" x14ac:dyDescent="0.25">
      <c r="A16" s="61" t="s">
        <v>977</v>
      </c>
    </row>
    <row r="17" spans="1:1" x14ac:dyDescent="0.25">
      <c r="A17" s="61" t="s">
        <v>978</v>
      </c>
    </row>
    <row r="18" spans="1:1" x14ac:dyDescent="0.25">
      <c r="A18" s="61" t="s">
        <v>979</v>
      </c>
    </row>
    <row r="19" spans="1:1" ht="45" x14ac:dyDescent="0.25">
      <c r="A19" s="61" t="s">
        <v>980</v>
      </c>
    </row>
    <row r="20" spans="1:1" ht="30" x14ac:dyDescent="0.25">
      <c r="A20" s="61" t="s">
        <v>981</v>
      </c>
    </row>
    <row r="21" spans="1:1" ht="45" x14ac:dyDescent="0.25">
      <c r="A21" s="62" t="s">
        <v>982</v>
      </c>
    </row>
    <row r="22" spans="1:1" x14ac:dyDescent="0.25">
      <c r="A22" s="63"/>
    </row>
    <row r="23" spans="1:1" ht="75" x14ac:dyDescent="0.25">
      <c r="A23" s="61" t="s">
        <v>983</v>
      </c>
    </row>
    <row r="24" spans="1:1" x14ac:dyDescent="0.25">
      <c r="A24" s="61" t="s">
        <v>984</v>
      </c>
    </row>
    <row r="25" spans="1:1" x14ac:dyDescent="0.25">
      <c r="A25" s="61" t="s">
        <v>985</v>
      </c>
    </row>
    <row r="26" spans="1:1" ht="30" x14ac:dyDescent="0.25">
      <c r="A26" s="61" t="s">
        <v>986</v>
      </c>
    </row>
    <row r="27" spans="1:1" ht="45" x14ac:dyDescent="0.25">
      <c r="A27" s="61" t="s">
        <v>987</v>
      </c>
    </row>
    <row r="28" spans="1:1" ht="45" x14ac:dyDescent="0.25">
      <c r="A28" s="61" t="s">
        <v>988</v>
      </c>
    </row>
    <row r="29" spans="1:1" ht="30" x14ac:dyDescent="0.25">
      <c r="A29" s="61" t="s">
        <v>989</v>
      </c>
    </row>
    <row r="30" spans="1:1" ht="45" x14ac:dyDescent="0.25">
      <c r="A30" s="61" t="s">
        <v>990</v>
      </c>
    </row>
    <row r="31" spans="1:1" ht="30" x14ac:dyDescent="0.25">
      <c r="A31" s="61" t="s">
        <v>991</v>
      </c>
    </row>
    <row r="32" spans="1:1" ht="60" x14ac:dyDescent="0.25">
      <c r="A32" s="61" t="s">
        <v>992</v>
      </c>
    </row>
    <row r="33" spans="1:1" ht="30" x14ac:dyDescent="0.25">
      <c r="A33" s="61" t="s">
        <v>993</v>
      </c>
    </row>
    <row r="34" spans="1:1" ht="30" x14ac:dyDescent="0.25">
      <c r="A34" s="61" t="s">
        <v>994</v>
      </c>
    </row>
    <row r="35" spans="1:1" ht="30" x14ac:dyDescent="0.25">
      <c r="A35" s="61" t="s">
        <v>995</v>
      </c>
    </row>
    <row r="36" spans="1:1" ht="45" x14ac:dyDescent="0.25">
      <c r="A36" s="61" t="s">
        <v>996</v>
      </c>
    </row>
    <row r="37" spans="1:1" ht="45" x14ac:dyDescent="0.25">
      <c r="A37" s="61" t="s">
        <v>997</v>
      </c>
    </row>
    <row r="38" spans="1:1" ht="60" x14ac:dyDescent="0.25">
      <c r="A38" s="61" t="s">
        <v>998</v>
      </c>
    </row>
    <row r="39" spans="1:1" ht="30" x14ac:dyDescent="0.25">
      <c r="A39" s="61" t="s">
        <v>999</v>
      </c>
    </row>
    <row r="40" spans="1:1" ht="30" x14ac:dyDescent="0.25">
      <c r="A40" s="61" t="s">
        <v>1000</v>
      </c>
    </row>
    <row r="41" spans="1:1" ht="30" x14ac:dyDescent="0.25">
      <c r="A41" s="61" t="s">
        <v>1001</v>
      </c>
    </row>
    <row r="42" spans="1:1" ht="45" x14ac:dyDescent="0.25">
      <c r="A42" s="61" t="s">
        <v>1002</v>
      </c>
    </row>
    <row r="43" spans="1:1" ht="75" x14ac:dyDescent="0.25">
      <c r="A43" s="61" t="s">
        <v>1003</v>
      </c>
    </row>
    <row r="44" spans="1:1" x14ac:dyDescent="0.25">
      <c r="A44" s="61" t="s">
        <v>1004</v>
      </c>
    </row>
    <row r="45" spans="1:1" ht="30" x14ac:dyDescent="0.25">
      <c r="A45" s="61" t="s">
        <v>1005</v>
      </c>
    </row>
    <row r="46" spans="1:1" ht="75" x14ac:dyDescent="0.25">
      <c r="A46" s="62" t="s">
        <v>1006</v>
      </c>
    </row>
    <row r="47" spans="1:1" ht="135" x14ac:dyDescent="0.25">
      <c r="A47" s="62" t="s">
        <v>1007</v>
      </c>
    </row>
    <row r="48" spans="1:1" ht="30" x14ac:dyDescent="0.25">
      <c r="A48" s="62" t="s">
        <v>1008</v>
      </c>
    </row>
    <row r="49" spans="1:1" ht="30" x14ac:dyDescent="0.25">
      <c r="A49" s="61" t="s">
        <v>1009</v>
      </c>
    </row>
    <row r="50" spans="1:1" ht="45" x14ac:dyDescent="0.25">
      <c r="A50" s="61" t="s">
        <v>1010</v>
      </c>
    </row>
    <row r="51" spans="1:1" ht="60" x14ac:dyDescent="0.25">
      <c r="A51" s="61" t="s">
        <v>1011</v>
      </c>
    </row>
    <row r="52" spans="1:1" ht="30" x14ac:dyDescent="0.25">
      <c r="A52" s="61" t="s">
        <v>1012</v>
      </c>
    </row>
    <row r="53" spans="1:1" ht="90" x14ac:dyDescent="0.25">
      <c r="A53" s="61" t="s">
        <v>1013</v>
      </c>
    </row>
    <row r="54" spans="1:1" ht="30" x14ac:dyDescent="0.25">
      <c r="A54" s="61" t="s">
        <v>1014</v>
      </c>
    </row>
    <row r="55" spans="1:1" ht="45" x14ac:dyDescent="0.25">
      <c r="A55" s="61" t="s">
        <v>1015</v>
      </c>
    </row>
    <row r="56" spans="1:1" ht="45" x14ac:dyDescent="0.25">
      <c r="A56" s="61" t="s">
        <v>1016</v>
      </c>
    </row>
    <row r="57" spans="1:1" ht="45" x14ac:dyDescent="0.25">
      <c r="A57" s="61" t="s">
        <v>1017</v>
      </c>
    </row>
    <row r="58" spans="1:1" ht="60" x14ac:dyDescent="0.25">
      <c r="A58" s="61" t="s">
        <v>1018</v>
      </c>
    </row>
    <row r="59" spans="1:1" ht="60" x14ac:dyDescent="0.25">
      <c r="A59" s="61" t="s">
        <v>1019</v>
      </c>
    </row>
    <row r="60" spans="1:1" ht="45" x14ac:dyDescent="0.25">
      <c r="A60" s="61" t="s">
        <v>1020</v>
      </c>
    </row>
    <row r="61" spans="1:1" x14ac:dyDescent="0.25">
      <c r="A61" s="61" t="s">
        <v>1021</v>
      </c>
    </row>
    <row r="62" spans="1:1" ht="45" x14ac:dyDescent="0.25">
      <c r="A62" s="61" t="s">
        <v>1022</v>
      </c>
    </row>
    <row r="63" spans="1:1" ht="30" x14ac:dyDescent="0.25">
      <c r="A63" s="61" t="s">
        <v>1023</v>
      </c>
    </row>
    <row r="64" spans="1:1" ht="30" x14ac:dyDescent="0.25">
      <c r="A64" s="61" t="s">
        <v>1024</v>
      </c>
    </row>
    <row r="65" spans="1:1" ht="75" x14ac:dyDescent="0.25">
      <c r="A65" s="61" t="s">
        <v>1025</v>
      </c>
    </row>
    <row r="66" spans="1:1" ht="30" x14ac:dyDescent="0.25">
      <c r="A66" s="61" t="s">
        <v>1026</v>
      </c>
    </row>
    <row r="67" spans="1:1" ht="30" x14ac:dyDescent="0.25">
      <c r="A67" s="61" t="s">
        <v>1027</v>
      </c>
    </row>
    <row r="68" spans="1:1" ht="60" x14ac:dyDescent="0.25">
      <c r="A68" s="61" t="s">
        <v>1028</v>
      </c>
    </row>
    <row r="69" spans="1:1" ht="30" x14ac:dyDescent="0.25">
      <c r="A69" s="61" t="s">
        <v>1029</v>
      </c>
    </row>
    <row r="70" spans="1:1" ht="30" x14ac:dyDescent="0.25">
      <c r="A70" s="61" t="s">
        <v>1030</v>
      </c>
    </row>
    <row r="71" spans="1:1" ht="45" x14ac:dyDescent="0.25">
      <c r="A71" s="61" t="s">
        <v>1031</v>
      </c>
    </row>
    <row r="72" spans="1:1" ht="30" x14ac:dyDescent="0.25">
      <c r="A72" s="61" t="s">
        <v>1032</v>
      </c>
    </row>
    <row r="73" spans="1:1" x14ac:dyDescent="0.25">
      <c r="A73" s="61" t="s">
        <v>1033</v>
      </c>
    </row>
    <row r="74" spans="1:1" ht="30" x14ac:dyDescent="0.25">
      <c r="A74" s="61" t="s">
        <v>1034</v>
      </c>
    </row>
    <row r="75" spans="1:1" ht="45" x14ac:dyDescent="0.25">
      <c r="A75" s="61" t="s">
        <v>1035</v>
      </c>
    </row>
    <row r="76" spans="1:1" ht="45" x14ac:dyDescent="0.25">
      <c r="A76" s="61" t="s">
        <v>1036</v>
      </c>
    </row>
    <row r="77" spans="1:1" x14ac:dyDescent="0.25">
      <c r="A77" s="61"/>
    </row>
    <row r="78" spans="1:1" x14ac:dyDescent="0.25">
      <c r="A78" s="61" t="s">
        <v>1037</v>
      </c>
    </row>
    <row r="79" spans="1:1" ht="45" x14ac:dyDescent="0.25">
      <c r="A79" s="61" t="s">
        <v>1038</v>
      </c>
    </row>
    <row r="80" spans="1:1" ht="75" x14ac:dyDescent="0.25">
      <c r="A80" s="62" t="s">
        <v>1039</v>
      </c>
    </row>
    <row r="81" spans="1:1" ht="30" x14ac:dyDescent="0.25">
      <c r="A81" s="61" t="s">
        <v>1040</v>
      </c>
    </row>
    <row r="82" spans="1:1" ht="30" x14ac:dyDescent="0.25">
      <c r="A82" s="61" t="s">
        <v>1041</v>
      </c>
    </row>
    <row r="83" spans="1:1" x14ac:dyDescent="0.25">
      <c r="A83" s="60"/>
    </row>
    <row r="84" spans="1:1" ht="45" x14ac:dyDescent="0.25">
      <c r="A84" s="62" t="s">
        <v>1042</v>
      </c>
    </row>
    <row r="85" spans="1:1" x14ac:dyDescent="0.25">
      <c r="A85" s="63"/>
    </row>
    <row r="86" spans="1:1" ht="30" x14ac:dyDescent="0.25">
      <c r="A86" s="61" t="s">
        <v>1043</v>
      </c>
    </row>
    <row r="87" spans="1:1" ht="30" x14ac:dyDescent="0.25">
      <c r="A87" s="61" t="s">
        <v>1044</v>
      </c>
    </row>
    <row r="88" spans="1:1" ht="30" x14ac:dyDescent="0.25">
      <c r="A88" s="61" t="s">
        <v>1045</v>
      </c>
    </row>
    <row r="89" spans="1:1" ht="45" x14ac:dyDescent="0.25">
      <c r="A89" s="61" t="s">
        <v>1046</v>
      </c>
    </row>
    <row r="90" spans="1:1" ht="30" x14ac:dyDescent="0.25">
      <c r="A90" s="61" t="s">
        <v>1047</v>
      </c>
    </row>
    <row r="91" spans="1:1" ht="30" x14ac:dyDescent="0.25">
      <c r="A91" s="61" t="s">
        <v>1048</v>
      </c>
    </row>
    <row r="92" spans="1:1" ht="30" x14ac:dyDescent="0.25">
      <c r="A92" s="61" t="s">
        <v>1049</v>
      </c>
    </row>
    <row r="93" spans="1:1" ht="30" x14ac:dyDescent="0.25">
      <c r="A93" s="61" t="s">
        <v>1050</v>
      </c>
    </row>
    <row r="94" spans="1:1" ht="60" x14ac:dyDescent="0.25">
      <c r="A94" s="61" t="s">
        <v>1051</v>
      </c>
    </row>
    <row r="95" spans="1:1" ht="45" x14ac:dyDescent="0.25">
      <c r="A95" s="61" t="s">
        <v>1052</v>
      </c>
    </row>
    <row r="96" spans="1:1" ht="45" x14ac:dyDescent="0.25">
      <c r="A96" s="61" t="s">
        <v>1053</v>
      </c>
    </row>
    <row r="97" spans="1:1" x14ac:dyDescent="0.25">
      <c r="A97" s="60"/>
    </row>
    <row r="98" spans="1:1" ht="45" x14ac:dyDescent="0.25">
      <c r="A98" s="64" t="s">
        <v>1054</v>
      </c>
    </row>
    <row r="99" spans="1:1" x14ac:dyDescent="0.25">
      <c r="A99" s="60"/>
    </row>
    <row r="100" spans="1:1" ht="60" x14ac:dyDescent="0.25">
      <c r="A100" s="64" t="s">
        <v>1055</v>
      </c>
    </row>
    <row r="101" spans="1:1" x14ac:dyDescent="0.25">
      <c r="A101" s="65"/>
    </row>
    <row r="102" spans="1:1" ht="60" x14ac:dyDescent="0.25">
      <c r="A102" s="64" t="s">
        <v>1056</v>
      </c>
    </row>
    <row r="103" spans="1:1" x14ac:dyDescent="0.25">
      <c r="A103" s="61"/>
    </row>
    <row r="104" spans="1:1" ht="45" x14ac:dyDescent="0.25">
      <c r="A104" s="61" t="s">
        <v>1057</v>
      </c>
    </row>
    <row r="105" spans="1:1" ht="30" x14ac:dyDescent="0.25">
      <c r="A105" s="61" t="s">
        <v>1058</v>
      </c>
    </row>
    <row r="106" spans="1:1" ht="60" x14ac:dyDescent="0.25">
      <c r="A106" s="61" t="s">
        <v>1059</v>
      </c>
    </row>
    <row r="107" spans="1:1" x14ac:dyDescent="0.25">
      <c r="A107" s="61" t="s">
        <v>1060</v>
      </c>
    </row>
    <row r="108" spans="1:1" ht="30" x14ac:dyDescent="0.25">
      <c r="A108" s="61" t="s">
        <v>1061</v>
      </c>
    </row>
    <row r="109" spans="1:1" ht="45" x14ac:dyDescent="0.25">
      <c r="A109" s="61" t="s">
        <v>1062</v>
      </c>
    </row>
    <row r="110" spans="1:1" ht="45" x14ac:dyDescent="0.25">
      <c r="A110" s="61" t="s">
        <v>1063</v>
      </c>
    </row>
    <row r="111" spans="1:1" ht="45" x14ac:dyDescent="0.25">
      <c r="A111" s="61" t="s">
        <v>1064</v>
      </c>
    </row>
    <row r="112" spans="1:1" ht="90" x14ac:dyDescent="0.25">
      <c r="A112" s="61" t="s">
        <v>1065</v>
      </c>
    </row>
    <row r="113" spans="1:1" ht="45" x14ac:dyDescent="0.25">
      <c r="A113" s="61" t="s">
        <v>1066</v>
      </c>
    </row>
    <row r="114" spans="1:1" ht="30" x14ac:dyDescent="0.25">
      <c r="A114" s="61" t="s">
        <v>1067</v>
      </c>
    </row>
    <row r="115" spans="1:1" ht="30" x14ac:dyDescent="0.25">
      <c r="A115" s="61" t="s">
        <v>1068</v>
      </c>
    </row>
    <row r="116" spans="1:1" ht="45" x14ac:dyDescent="0.25">
      <c r="A116" s="61" t="s">
        <v>1069</v>
      </c>
    </row>
    <row r="117" spans="1:1" ht="90" x14ac:dyDescent="0.25">
      <c r="A117" s="61" t="s">
        <v>1070</v>
      </c>
    </row>
    <row r="118" spans="1:1" ht="30" x14ac:dyDescent="0.25">
      <c r="A118" s="61" t="s">
        <v>1071</v>
      </c>
    </row>
    <row r="119" spans="1:1" ht="45" x14ac:dyDescent="0.25">
      <c r="A119" s="61" t="s">
        <v>1072</v>
      </c>
    </row>
    <row r="120" spans="1:1" ht="45" x14ac:dyDescent="0.25">
      <c r="A120" s="61" t="s">
        <v>1073</v>
      </c>
    </row>
    <row r="121" spans="1:1" ht="30" x14ac:dyDescent="0.25">
      <c r="A121" s="61" t="s">
        <v>1074</v>
      </c>
    </row>
    <row r="122" spans="1:1" ht="45" x14ac:dyDescent="0.25">
      <c r="A122" s="61" t="s">
        <v>1075</v>
      </c>
    </row>
    <row r="123" spans="1:1" ht="75" x14ac:dyDescent="0.25">
      <c r="A123" s="61" t="s">
        <v>1076</v>
      </c>
    </row>
    <row r="124" spans="1:1" ht="30" x14ac:dyDescent="0.25">
      <c r="A124" s="61" t="s">
        <v>1077</v>
      </c>
    </row>
    <row r="125" spans="1:1" ht="30" x14ac:dyDescent="0.25">
      <c r="A125" s="61" t="s">
        <v>1078</v>
      </c>
    </row>
    <row r="126" spans="1:1" ht="45" x14ac:dyDescent="0.25">
      <c r="A126" s="61" t="s">
        <v>1079</v>
      </c>
    </row>
    <row r="127" spans="1:1" x14ac:dyDescent="0.25">
      <c r="A127" s="61"/>
    </row>
    <row r="128" spans="1:1" ht="45" x14ac:dyDescent="0.25">
      <c r="A128" s="61" t="s">
        <v>1080</v>
      </c>
    </row>
    <row r="129" spans="1:1" ht="30" x14ac:dyDescent="0.25">
      <c r="A129" s="61" t="s">
        <v>1081</v>
      </c>
    </row>
    <row r="130" spans="1:1" x14ac:dyDescent="0.25">
      <c r="A130" s="61" t="s">
        <v>1082</v>
      </c>
    </row>
    <row r="131" spans="1:1" ht="30" x14ac:dyDescent="0.25">
      <c r="A131" s="61" t="s">
        <v>1083</v>
      </c>
    </row>
    <row r="132" spans="1:1" x14ac:dyDescent="0.25">
      <c r="A132" s="61"/>
    </row>
    <row r="133" spans="1:1" ht="45" x14ac:dyDescent="0.25">
      <c r="A133" s="61" t="s">
        <v>1084</v>
      </c>
    </row>
    <row r="134" spans="1:1" x14ac:dyDescent="0.25">
      <c r="A134" s="60"/>
    </row>
    <row r="135" spans="1:1" ht="30" x14ac:dyDescent="0.25">
      <c r="A135" s="61" t="s">
        <v>1085</v>
      </c>
    </row>
    <row r="136" spans="1:1" ht="30" x14ac:dyDescent="0.25">
      <c r="A136" s="61" t="s">
        <v>1086</v>
      </c>
    </row>
    <row r="137" spans="1:1" ht="45" x14ac:dyDescent="0.25">
      <c r="A137" s="61" t="s">
        <v>1087</v>
      </c>
    </row>
    <row r="138" spans="1:1" ht="30" x14ac:dyDescent="0.25">
      <c r="A138" s="61" t="s">
        <v>1088</v>
      </c>
    </row>
    <row r="139" spans="1:1" ht="45" x14ac:dyDescent="0.25">
      <c r="A139" s="61" t="s">
        <v>1089</v>
      </c>
    </row>
    <row r="140" spans="1:1" ht="30" x14ac:dyDescent="0.25">
      <c r="A140" s="61" t="s">
        <v>1090</v>
      </c>
    </row>
    <row r="141" spans="1:1" ht="30" x14ac:dyDescent="0.25">
      <c r="A141" s="61" t="s">
        <v>1091</v>
      </c>
    </row>
    <row r="142" spans="1:1" ht="30" x14ac:dyDescent="0.25">
      <c r="A142" s="61" t="s">
        <v>1092</v>
      </c>
    </row>
    <row r="143" spans="1:1" ht="30" x14ac:dyDescent="0.25">
      <c r="A143" s="61" t="s">
        <v>1093</v>
      </c>
    </row>
    <row r="144" spans="1:1" ht="45" x14ac:dyDescent="0.25">
      <c r="A144" s="61" t="s">
        <v>1094</v>
      </c>
    </row>
    <row r="145" spans="1:1" x14ac:dyDescent="0.25">
      <c r="A145" s="60"/>
    </row>
    <row r="146" spans="1:1" x14ac:dyDescent="0.25">
      <c r="A146" s="60"/>
    </row>
    <row r="147" spans="1:1" x14ac:dyDescent="0.25">
      <c r="A147" s="24" t="s">
        <v>1095</v>
      </c>
    </row>
    <row r="148" spans="1:1" x14ac:dyDescent="0.25">
      <c r="A148" s="60"/>
    </row>
    <row r="149" spans="1:1" ht="60" x14ac:dyDescent="0.25">
      <c r="A149" s="61" t="s">
        <v>1096</v>
      </c>
    </row>
    <row r="150" spans="1:1" x14ac:dyDescent="0.25">
      <c r="A150" s="61"/>
    </row>
    <row r="151" spans="1:1" ht="30" x14ac:dyDescent="0.25">
      <c r="A151" s="61" t="s">
        <v>1097</v>
      </c>
    </row>
    <row r="152" spans="1:1" x14ac:dyDescent="0.25">
      <c r="A152" s="60"/>
    </row>
    <row r="153" spans="1:1" ht="60" x14ac:dyDescent="0.25">
      <c r="A153" s="61" t="s">
        <v>1098</v>
      </c>
    </row>
    <row r="154" spans="1:1" x14ac:dyDescent="0.25">
      <c r="A154" s="60"/>
    </row>
    <row r="155" spans="1:1" ht="30" x14ac:dyDescent="0.25">
      <c r="A155" s="61" t="s">
        <v>1099</v>
      </c>
    </row>
    <row r="156" spans="1:1" x14ac:dyDescent="0.25">
      <c r="A156" s="60"/>
    </row>
    <row r="157" spans="1:1" ht="30" x14ac:dyDescent="0.25">
      <c r="A157" s="61" t="s">
        <v>1100</v>
      </c>
    </row>
    <row r="158" spans="1:1" x14ac:dyDescent="0.25">
      <c r="A158" s="60"/>
    </row>
    <row r="159" spans="1:1" ht="45" x14ac:dyDescent="0.25">
      <c r="A159" s="61" t="s">
        <v>1101</v>
      </c>
    </row>
    <row r="160" spans="1:1" x14ac:dyDescent="0.25">
      <c r="A160" s="60"/>
    </row>
    <row r="161" spans="1:1" ht="30" x14ac:dyDescent="0.25">
      <c r="A161" s="61" t="s">
        <v>1102</v>
      </c>
    </row>
    <row r="162" spans="1:1" x14ac:dyDescent="0.25">
      <c r="A162" s="60"/>
    </row>
    <row r="163" spans="1:1" ht="30" x14ac:dyDescent="0.25">
      <c r="A163" s="61" t="s">
        <v>1103</v>
      </c>
    </row>
    <row r="164" spans="1:1" x14ac:dyDescent="0.25">
      <c r="A164" s="60"/>
    </row>
    <row r="165" spans="1:1" ht="75" x14ac:dyDescent="0.25">
      <c r="A165" s="61" t="s">
        <v>1104</v>
      </c>
    </row>
    <row r="166" spans="1:1" x14ac:dyDescent="0.25">
      <c r="A166" s="60"/>
    </row>
    <row r="167" spans="1:1" x14ac:dyDescent="0.25">
      <c r="A167" s="61" t="s">
        <v>662</v>
      </c>
    </row>
    <row r="168" spans="1:1" x14ac:dyDescent="0.25">
      <c r="A168" s="61"/>
    </row>
    <row r="169" spans="1:1" x14ac:dyDescent="0.25">
      <c r="A169" s="75"/>
    </row>
    <row r="170" spans="1:1" x14ac:dyDescent="0.25">
      <c r="A170" s="60" t="s">
        <v>1105</v>
      </c>
    </row>
    <row r="171" spans="1:1" x14ac:dyDescent="0.25">
      <c r="A171" s="60" t="s">
        <v>1106</v>
      </c>
    </row>
    <row r="172" spans="1:1" x14ac:dyDescent="0.25">
      <c r="A172" s="60" t="s">
        <v>1107</v>
      </c>
    </row>
    <row r="173" spans="1:1" x14ac:dyDescent="0.25">
      <c r="A173" s="60" t="s">
        <v>1108</v>
      </c>
    </row>
    <row r="174" spans="1:1" x14ac:dyDescent="0.25">
      <c r="A174" s="60" t="s">
        <v>1109</v>
      </c>
    </row>
    <row r="175" spans="1:1" x14ac:dyDescent="0.25">
      <c r="A175" s="60" t="s">
        <v>1110</v>
      </c>
    </row>
    <row r="176" spans="1:1" x14ac:dyDescent="0.25">
      <c r="A176" s="60" t="s">
        <v>1111</v>
      </c>
    </row>
    <row r="177" spans="1:1" x14ac:dyDescent="0.25">
      <c r="A177" s="60" t="s">
        <v>1112</v>
      </c>
    </row>
    <row r="178" spans="1:1" x14ac:dyDescent="0.25">
      <c r="A178" s="60" t="s">
        <v>1113</v>
      </c>
    </row>
    <row r="179" spans="1:1" x14ac:dyDescent="0.25">
      <c r="A179" s="75"/>
    </row>
    <row r="180" spans="1:1" x14ac:dyDescent="0.25">
      <c r="A180" s="60"/>
    </row>
    <row r="181" spans="1:1" ht="30" x14ac:dyDescent="0.25">
      <c r="A181" s="61" t="s">
        <v>1114</v>
      </c>
    </row>
    <row r="182" spans="1:1" x14ac:dyDescent="0.25">
      <c r="A182" s="60"/>
    </row>
    <row r="183" spans="1:1" ht="30" x14ac:dyDescent="0.25">
      <c r="A183" s="61" t="s">
        <v>1115</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60"/>
  <sheetViews>
    <sheetView showRuler="0" zoomScaleNormal="100" zoomScaleSheetLayoutView="100" zoomScalePageLayoutView="85" workbookViewId="0">
      <selection sqref="A1:F1"/>
    </sheetView>
  </sheetViews>
  <sheetFormatPr defaultColWidth="0" defaultRowHeight="15" zeroHeight="1" x14ac:dyDescent="0.25"/>
  <cols>
    <col min="1" max="1" width="4.42578125" style="2" customWidth="1"/>
    <col min="2" max="2" width="30.85546875" style="1" customWidth="1"/>
    <col min="3" max="3" width="14.140625" style="1" customWidth="1"/>
    <col min="4" max="4" width="14.7109375" style="1" customWidth="1"/>
    <col min="5" max="5" width="15.7109375" style="1" customWidth="1"/>
    <col min="6" max="6" width="16" style="1" customWidth="1"/>
    <col min="7" max="7" width="0.7109375" style="1" customWidth="1"/>
    <col min="8" max="16384" width="0" style="1" hidden="1"/>
  </cols>
  <sheetData>
    <row r="1" spans="1:6" ht="18.75" x14ac:dyDescent="0.25">
      <c r="A1" s="370" t="s">
        <v>68</v>
      </c>
      <c r="B1" s="370"/>
      <c r="C1" s="370"/>
      <c r="D1" s="370"/>
      <c r="E1" s="370"/>
      <c r="F1" s="370"/>
    </row>
    <row r="2" spans="1:6" x14ac:dyDescent="0.25">
      <c r="A2" s="324"/>
      <c r="B2" s="75"/>
      <c r="C2" s="75"/>
      <c r="D2" s="75"/>
      <c r="E2" s="75"/>
      <c r="F2" s="75"/>
    </row>
    <row r="3" spans="1:6" ht="14.25" customHeight="1" x14ac:dyDescent="0.25">
      <c r="A3" s="323" t="s">
        <v>69</v>
      </c>
      <c r="B3" s="391" t="s">
        <v>70</v>
      </c>
      <c r="C3" s="392"/>
      <c r="D3" s="392"/>
      <c r="E3" s="392"/>
      <c r="F3" s="392"/>
    </row>
    <row r="4" spans="1:6" ht="26.25" customHeight="1" x14ac:dyDescent="0.25">
      <c r="A4" s="323"/>
      <c r="B4" s="392" t="s">
        <v>71</v>
      </c>
      <c r="C4" s="392"/>
      <c r="D4" s="392"/>
      <c r="E4" s="392"/>
      <c r="F4" s="392"/>
    </row>
    <row r="5" spans="1:6" ht="28.5" customHeight="1" x14ac:dyDescent="0.25">
      <c r="A5" s="323"/>
      <c r="B5" s="396" t="s">
        <v>72</v>
      </c>
      <c r="C5" s="396"/>
      <c r="D5" s="396"/>
      <c r="E5" s="396"/>
      <c r="F5" s="396"/>
    </row>
    <row r="6" spans="1:6" x14ac:dyDescent="0.25">
      <c r="A6" s="323"/>
      <c r="B6" s="397"/>
      <c r="C6" s="393" t="s">
        <v>73</v>
      </c>
      <c r="D6" s="393"/>
      <c r="E6" s="393" t="s">
        <v>74</v>
      </c>
      <c r="F6" s="393"/>
    </row>
    <row r="7" spans="1:6" x14ac:dyDescent="0.25">
      <c r="A7" s="323"/>
      <c r="B7" s="398"/>
      <c r="C7" s="25" t="s">
        <v>75</v>
      </c>
      <c r="D7" s="26" t="s">
        <v>76</v>
      </c>
      <c r="E7" s="25" t="s">
        <v>75</v>
      </c>
      <c r="F7" s="26" t="s">
        <v>76</v>
      </c>
    </row>
    <row r="8" spans="1:6" x14ac:dyDescent="0.25">
      <c r="A8" s="323"/>
      <c r="B8" s="27" t="s">
        <v>77</v>
      </c>
      <c r="C8" s="28"/>
      <c r="D8" s="28"/>
      <c r="E8" s="28"/>
      <c r="F8" s="29"/>
    </row>
    <row r="9" spans="1:6" ht="30" x14ac:dyDescent="0.25">
      <c r="A9" s="323"/>
      <c r="B9" s="30" t="s">
        <v>78</v>
      </c>
      <c r="C9" s="268">
        <v>243</v>
      </c>
      <c r="D9" s="268">
        <v>287</v>
      </c>
      <c r="E9" s="268"/>
      <c r="F9" s="270"/>
    </row>
    <row r="10" spans="1:6" x14ac:dyDescent="0.25">
      <c r="A10" s="323"/>
      <c r="B10" s="31" t="s">
        <v>79</v>
      </c>
      <c r="C10" s="268"/>
      <c r="D10" s="268"/>
      <c r="E10" s="268"/>
      <c r="F10" s="270"/>
    </row>
    <row r="11" spans="1:6" x14ac:dyDescent="0.25">
      <c r="A11" s="323"/>
      <c r="B11" s="31" t="s">
        <v>80</v>
      </c>
      <c r="C11" s="268">
        <f>619+13</f>
        <v>632</v>
      </c>
      <c r="D11" s="268">
        <f>5+754</f>
        <v>759</v>
      </c>
      <c r="E11" s="268">
        <v>1</v>
      </c>
      <c r="F11" s="270">
        <v>2</v>
      </c>
    </row>
    <row r="12" spans="1:6" x14ac:dyDescent="0.25">
      <c r="A12" s="323"/>
      <c r="B12" s="32" t="s">
        <v>81</v>
      </c>
      <c r="C12" s="269">
        <f>SUM(C9:C11)</f>
        <v>875</v>
      </c>
      <c r="D12" s="269">
        <f t="shared" ref="D12:F12" si="0">SUM(D9:D11)</f>
        <v>1046</v>
      </c>
      <c r="E12" s="269">
        <f t="shared" si="0"/>
        <v>1</v>
      </c>
      <c r="F12" s="271">
        <f t="shared" si="0"/>
        <v>2</v>
      </c>
    </row>
    <row r="13" spans="1:6" ht="30" x14ac:dyDescent="0.25">
      <c r="A13" s="323"/>
      <c r="B13" s="30" t="s">
        <v>82</v>
      </c>
      <c r="C13" s="268"/>
      <c r="D13" s="268"/>
      <c r="E13" s="268"/>
      <c r="F13" s="270"/>
    </row>
    <row r="14" spans="1:6" x14ac:dyDescent="0.25">
      <c r="A14" s="323"/>
      <c r="B14" s="32" t="s">
        <v>83</v>
      </c>
      <c r="C14" s="269">
        <f>SUM(C12:C13)</f>
        <v>875</v>
      </c>
      <c r="D14" s="269">
        <f t="shared" ref="D14:F14" si="1">SUM(D12:D13)</f>
        <v>1046</v>
      </c>
      <c r="E14" s="269">
        <f t="shared" si="1"/>
        <v>1</v>
      </c>
      <c r="F14" s="271">
        <f t="shared" si="1"/>
        <v>2</v>
      </c>
    </row>
    <row r="15" spans="1:6" x14ac:dyDescent="0.25">
      <c r="A15" s="323"/>
      <c r="B15" s="27" t="s">
        <v>84</v>
      </c>
      <c r="C15" s="33"/>
      <c r="D15" s="33"/>
      <c r="E15" s="33"/>
      <c r="F15" s="34"/>
    </row>
    <row r="16" spans="1:6" x14ac:dyDescent="0.25">
      <c r="A16" s="323"/>
      <c r="B16" s="31" t="s">
        <v>85</v>
      </c>
      <c r="C16" s="35"/>
      <c r="D16" s="35"/>
      <c r="E16" s="35"/>
      <c r="F16" s="35"/>
    </row>
    <row r="17" spans="1:6" x14ac:dyDescent="0.25">
      <c r="A17" s="323"/>
      <c r="B17" s="31" t="s">
        <v>80</v>
      </c>
      <c r="C17" s="35"/>
      <c r="D17" s="35"/>
      <c r="E17" s="35"/>
      <c r="F17" s="35"/>
    </row>
    <row r="18" spans="1:6" ht="30" x14ac:dyDescent="0.25">
      <c r="A18" s="323"/>
      <c r="B18" s="30" t="s">
        <v>86</v>
      </c>
      <c r="C18" s="35"/>
      <c r="D18" s="35"/>
      <c r="E18" s="35"/>
      <c r="F18" s="35"/>
    </row>
    <row r="19" spans="1:6" x14ac:dyDescent="0.25">
      <c r="A19" s="323"/>
      <c r="B19" s="32" t="s">
        <v>87</v>
      </c>
      <c r="C19" s="36">
        <f>SUM(C16:C18)</f>
        <v>0</v>
      </c>
      <c r="D19" s="36">
        <f t="shared" ref="D19:F19" si="2">SUM(D16:D18)</f>
        <v>0</v>
      </c>
      <c r="E19" s="36">
        <f t="shared" si="2"/>
        <v>0</v>
      </c>
      <c r="F19" s="36">
        <f t="shared" si="2"/>
        <v>0</v>
      </c>
    </row>
    <row r="20" spans="1:6" x14ac:dyDescent="0.25">
      <c r="A20" s="323"/>
      <c r="B20" s="32" t="s">
        <v>88</v>
      </c>
      <c r="C20" s="37">
        <f>SUM(C14, C19)</f>
        <v>875</v>
      </c>
      <c r="D20" s="37">
        <f t="shared" ref="D20:F20" si="3">SUM(D14, D19)</f>
        <v>1046</v>
      </c>
      <c r="E20" s="37">
        <f t="shared" si="3"/>
        <v>1</v>
      </c>
      <c r="F20" s="37">
        <f t="shared" si="3"/>
        <v>2</v>
      </c>
    </row>
    <row r="21" spans="1:6" x14ac:dyDescent="0.25">
      <c r="A21" s="323"/>
      <c r="B21" s="38"/>
      <c r="C21" s="39"/>
      <c r="D21" s="40"/>
      <c r="E21" s="40"/>
      <c r="F21" s="40"/>
    </row>
    <row r="22" spans="1:6" x14ac:dyDescent="0.25">
      <c r="A22" s="323"/>
      <c r="B22" s="294" t="s">
        <v>89</v>
      </c>
      <c r="C22" s="41">
        <f>SUM(C14:F14)</f>
        <v>1924</v>
      </c>
      <c r="D22" s="294"/>
      <c r="E22" s="294"/>
      <c r="F22" s="42"/>
    </row>
    <row r="23" spans="1:6" x14ac:dyDescent="0.25">
      <c r="A23" s="323"/>
      <c r="B23" s="43" t="s">
        <v>90</v>
      </c>
      <c r="C23" s="44">
        <f>SUM(C19:F19)</f>
        <v>0</v>
      </c>
      <c r="D23" s="43"/>
      <c r="E23" s="43"/>
      <c r="F23" s="45"/>
    </row>
    <row r="24" spans="1:6" x14ac:dyDescent="0.25">
      <c r="A24" s="323"/>
      <c r="B24" s="46" t="s">
        <v>91</v>
      </c>
      <c r="C24" s="47">
        <f>SUM(C22:C23)</f>
        <v>1924</v>
      </c>
      <c r="D24" s="46"/>
      <c r="E24" s="46"/>
      <c r="F24" s="48"/>
    </row>
    <row r="25" spans="1:6" s="10" customFormat="1" ht="22.5" customHeight="1" x14ac:dyDescent="0.25">
      <c r="A25" s="300" t="s">
        <v>92</v>
      </c>
      <c r="B25" s="394" t="s">
        <v>93</v>
      </c>
      <c r="C25" s="395"/>
      <c r="D25" s="395"/>
      <c r="E25" s="395"/>
      <c r="F25" s="395"/>
    </row>
    <row r="26" spans="1:6" ht="27.75" customHeight="1" x14ac:dyDescent="0.25">
      <c r="A26" s="323"/>
      <c r="B26" s="392" t="s">
        <v>94</v>
      </c>
      <c r="C26" s="392"/>
      <c r="D26" s="392"/>
      <c r="E26" s="392"/>
      <c r="F26" s="392"/>
    </row>
    <row r="27" spans="1:6" ht="15" customHeight="1" x14ac:dyDescent="0.25">
      <c r="A27" s="323"/>
      <c r="B27" s="392" t="s">
        <v>95</v>
      </c>
      <c r="C27" s="392"/>
      <c r="D27" s="392"/>
      <c r="E27" s="392"/>
      <c r="F27" s="392"/>
    </row>
    <row r="28" spans="1:6" ht="15.75" customHeight="1" x14ac:dyDescent="0.25">
      <c r="A28" s="323"/>
      <c r="B28" s="392" t="s">
        <v>96</v>
      </c>
      <c r="C28" s="392"/>
      <c r="D28" s="392"/>
      <c r="E28" s="392"/>
      <c r="F28" s="392"/>
    </row>
    <row r="29" spans="1:6" ht="59.25" customHeight="1" x14ac:dyDescent="0.25">
      <c r="A29" s="323"/>
      <c r="B29" s="392" t="s">
        <v>97</v>
      </c>
      <c r="C29" s="392"/>
      <c r="D29" s="392"/>
      <c r="E29" s="392"/>
      <c r="F29" s="392"/>
    </row>
    <row r="30" spans="1:6" ht="75" x14ac:dyDescent="0.25">
      <c r="A30" s="323"/>
      <c r="B30" s="410"/>
      <c r="C30" s="410"/>
      <c r="D30" s="49" t="s">
        <v>98</v>
      </c>
      <c r="E30" s="50" t="s">
        <v>99</v>
      </c>
      <c r="F30" s="50" t="s">
        <v>100</v>
      </c>
    </row>
    <row r="31" spans="1:6" x14ac:dyDescent="0.25">
      <c r="A31" s="323"/>
      <c r="B31" s="411" t="s">
        <v>101</v>
      </c>
      <c r="C31" s="411"/>
      <c r="D31" s="272">
        <f>20+31</f>
        <v>51</v>
      </c>
      <c r="E31" s="273">
        <f>145+146</f>
        <v>291</v>
      </c>
      <c r="F31" s="274">
        <v>291</v>
      </c>
    </row>
    <row r="32" spans="1:6" x14ac:dyDescent="0.25">
      <c r="A32" s="323"/>
      <c r="B32" s="406" t="s">
        <v>102</v>
      </c>
      <c r="C32" s="407"/>
      <c r="D32" s="272">
        <f>17+27</f>
        <v>44</v>
      </c>
      <c r="E32" s="273">
        <f>52+77</f>
        <v>129</v>
      </c>
      <c r="F32" s="274">
        <v>129</v>
      </c>
    </row>
    <row r="33" spans="1:6" x14ac:dyDescent="0.25">
      <c r="A33" s="323"/>
      <c r="B33" s="403" t="s">
        <v>103</v>
      </c>
      <c r="C33" s="403"/>
      <c r="D33" s="272">
        <f>24+25</f>
        <v>49</v>
      </c>
      <c r="E33" s="273">
        <f>95+86</f>
        <v>181</v>
      </c>
      <c r="F33" s="274">
        <v>181</v>
      </c>
    </row>
    <row r="34" spans="1:6" x14ac:dyDescent="0.25">
      <c r="A34" s="323"/>
      <c r="B34" s="408" t="s">
        <v>104</v>
      </c>
      <c r="C34" s="407"/>
      <c r="D34" s="272">
        <f>159+181</f>
        <v>340</v>
      </c>
      <c r="E34" s="273">
        <f>507+638+3</f>
        <v>1148</v>
      </c>
      <c r="F34" s="274">
        <v>1148</v>
      </c>
    </row>
    <row r="35" spans="1:6" ht="15" customHeight="1" x14ac:dyDescent="0.25">
      <c r="A35" s="323"/>
      <c r="B35" s="403" t="s">
        <v>105</v>
      </c>
      <c r="C35" s="403"/>
      <c r="D35" s="272"/>
      <c r="E35" s="273">
        <v>2</v>
      </c>
      <c r="F35" s="274">
        <v>2</v>
      </c>
    </row>
    <row r="36" spans="1:6" x14ac:dyDescent="0.25">
      <c r="A36" s="323"/>
      <c r="B36" s="403" t="s">
        <v>106</v>
      </c>
      <c r="C36" s="403"/>
      <c r="D36" s="272">
        <f>9+11</f>
        <v>20</v>
      </c>
      <c r="E36" s="273">
        <f>27+40</f>
        <v>67</v>
      </c>
      <c r="F36" s="274">
        <v>67</v>
      </c>
    </row>
    <row r="37" spans="1:6" ht="26.25" customHeight="1" x14ac:dyDescent="0.25">
      <c r="A37" s="323"/>
      <c r="B37" s="404" t="s">
        <v>107</v>
      </c>
      <c r="C37" s="405"/>
      <c r="D37" s="272"/>
      <c r="E37" s="273"/>
      <c r="F37" s="274">
        <v>0</v>
      </c>
    </row>
    <row r="38" spans="1:6" x14ac:dyDescent="0.25">
      <c r="A38" s="323"/>
      <c r="B38" s="403" t="s">
        <v>108</v>
      </c>
      <c r="C38" s="403"/>
      <c r="D38" s="272">
        <f>12+11</f>
        <v>23</v>
      </c>
      <c r="E38" s="273">
        <f>39+47</f>
        <v>86</v>
      </c>
      <c r="F38" s="274">
        <v>86</v>
      </c>
    </row>
    <row r="39" spans="1:6" x14ac:dyDescent="0.25">
      <c r="A39" s="323"/>
      <c r="B39" s="403" t="s">
        <v>109</v>
      </c>
      <c r="C39" s="403"/>
      <c r="D39" s="272">
        <v>3</v>
      </c>
      <c r="E39" s="273">
        <f>9+11</f>
        <v>20</v>
      </c>
      <c r="F39" s="274">
        <v>20</v>
      </c>
    </row>
    <row r="40" spans="1:6" x14ac:dyDescent="0.25">
      <c r="A40" s="323"/>
      <c r="B40" s="409" t="s">
        <v>110</v>
      </c>
      <c r="C40" s="409"/>
      <c r="D40" s="275">
        <f>SUM(D31:D39)</f>
        <v>530</v>
      </c>
      <c r="E40" s="275">
        <f>SUM(E31:E39)</f>
        <v>1924</v>
      </c>
      <c r="F40" s="276">
        <f>SUM(F31:F39)</f>
        <v>1924</v>
      </c>
    </row>
    <row r="41" spans="1:6" x14ac:dyDescent="0.25">
      <c r="A41" s="324"/>
      <c r="B41" s="75"/>
      <c r="C41" s="75"/>
      <c r="D41" s="75"/>
      <c r="E41" s="75"/>
      <c r="F41" s="75"/>
    </row>
    <row r="42" spans="1:6" x14ac:dyDescent="0.25">
      <c r="A42" s="324"/>
      <c r="B42" s="12" t="s">
        <v>111</v>
      </c>
      <c r="C42" s="75"/>
      <c r="D42" s="75"/>
      <c r="E42" s="75"/>
      <c r="F42" s="75"/>
    </row>
    <row r="43" spans="1:6" x14ac:dyDescent="0.25">
      <c r="A43" s="323" t="s">
        <v>112</v>
      </c>
      <c r="B43" s="12" t="s">
        <v>113</v>
      </c>
      <c r="C43" s="75"/>
      <c r="D43" s="75"/>
      <c r="E43" s="75"/>
      <c r="F43" s="51"/>
    </row>
    <row r="44" spans="1:6" x14ac:dyDescent="0.25">
      <c r="A44" s="323"/>
      <c r="B44" s="3" t="s">
        <v>114</v>
      </c>
      <c r="C44" s="52"/>
      <c r="D44" s="75"/>
      <c r="E44" s="75"/>
      <c r="F44" s="51"/>
    </row>
    <row r="45" spans="1:6" x14ac:dyDescent="0.25">
      <c r="A45" s="323"/>
      <c r="B45" s="3" t="s">
        <v>115</v>
      </c>
      <c r="C45" s="52"/>
      <c r="D45" s="75"/>
      <c r="E45" s="75"/>
      <c r="F45" s="51"/>
    </row>
    <row r="46" spans="1:6" x14ac:dyDescent="0.25">
      <c r="A46" s="323"/>
      <c r="B46" s="3" t="s">
        <v>116</v>
      </c>
      <c r="C46" s="52">
        <v>421</v>
      </c>
      <c r="D46" s="75"/>
      <c r="E46" s="75"/>
      <c r="F46" s="51"/>
    </row>
    <row r="47" spans="1:6" x14ac:dyDescent="0.25">
      <c r="A47" s="323"/>
      <c r="B47" s="3" t="s">
        <v>117</v>
      </c>
      <c r="C47" s="52"/>
      <c r="D47" s="75"/>
      <c r="E47" s="75"/>
      <c r="F47" s="51"/>
    </row>
    <row r="48" spans="1:6" x14ac:dyDescent="0.25">
      <c r="A48" s="323"/>
      <c r="B48" s="3" t="s">
        <v>118</v>
      </c>
      <c r="C48" s="52"/>
      <c r="D48" s="75"/>
      <c r="E48" s="75"/>
      <c r="F48" s="51"/>
    </row>
    <row r="49" spans="1:256" x14ac:dyDescent="0.25">
      <c r="A49" s="323"/>
      <c r="B49" s="3" t="s">
        <v>119</v>
      </c>
      <c r="C49" s="52"/>
      <c r="D49" s="75"/>
      <c r="E49" s="75"/>
      <c r="F49" s="51"/>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75"/>
      <c r="BS49" s="75"/>
      <c r="BT49" s="75"/>
      <c r="BU49" s="75"/>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c r="EO49" s="75"/>
      <c r="EP49" s="75"/>
      <c r="EQ49" s="75"/>
      <c r="ER49" s="75"/>
      <c r="ES49" s="75"/>
      <c r="ET49" s="75"/>
      <c r="EU49" s="75"/>
      <c r="EV49" s="75"/>
      <c r="EW49" s="75"/>
      <c r="EX49" s="75"/>
      <c r="EY49" s="75"/>
      <c r="EZ49" s="75"/>
      <c r="FA49" s="75"/>
      <c r="FB49" s="75"/>
      <c r="FC49" s="75"/>
      <c r="FD49" s="75"/>
      <c r="FE49" s="75"/>
      <c r="FF49" s="75"/>
      <c r="FG49" s="75"/>
      <c r="FH49" s="75"/>
      <c r="FI49" s="75"/>
      <c r="FJ49" s="75"/>
      <c r="FK49" s="75"/>
      <c r="FL49" s="75"/>
      <c r="FM49" s="75"/>
      <c r="FN49" s="75"/>
      <c r="FO49" s="75"/>
      <c r="FP49" s="75"/>
      <c r="FQ49" s="75"/>
      <c r="FR49" s="75"/>
      <c r="FS49" s="75"/>
      <c r="FT49" s="75"/>
      <c r="FU49" s="75"/>
      <c r="FV49" s="75"/>
      <c r="FW49" s="75"/>
      <c r="FX49" s="75"/>
      <c r="FY49" s="75"/>
      <c r="FZ49" s="75"/>
      <c r="GA49" s="75"/>
      <c r="GB49" s="75"/>
      <c r="GC49" s="75"/>
      <c r="GD49" s="75"/>
      <c r="GE49" s="75"/>
      <c r="GF49" s="75"/>
      <c r="GG49" s="75"/>
      <c r="GH49" s="75"/>
      <c r="GI49" s="75"/>
      <c r="GJ49" s="75"/>
      <c r="GK49" s="75"/>
      <c r="GL49" s="75"/>
      <c r="GM49" s="75"/>
      <c r="GN49" s="75"/>
      <c r="GO49" s="75"/>
      <c r="GP49" s="75"/>
      <c r="GQ49" s="75"/>
      <c r="GR49" s="75"/>
      <c r="GS49" s="75"/>
      <c r="GT49" s="75"/>
      <c r="GU49" s="75"/>
      <c r="GV49" s="75"/>
      <c r="GW49" s="75"/>
      <c r="GX49" s="75"/>
      <c r="GY49" s="75"/>
      <c r="GZ49" s="75"/>
      <c r="HA49" s="75"/>
      <c r="HB49" s="75"/>
      <c r="HC49" s="75"/>
      <c r="HD49" s="75"/>
      <c r="HE49" s="75"/>
      <c r="HF49" s="75"/>
      <c r="HG49" s="75"/>
      <c r="HH49" s="75"/>
      <c r="HI49" s="75"/>
      <c r="HJ49" s="75"/>
      <c r="HK49" s="75"/>
      <c r="HL49" s="75"/>
      <c r="HM49" s="75"/>
      <c r="HN49" s="75"/>
      <c r="HO49" s="75"/>
      <c r="HP49" s="75"/>
      <c r="HQ49" s="75"/>
      <c r="HR49" s="75"/>
      <c r="HS49" s="75"/>
      <c r="HT49" s="75"/>
      <c r="HU49" s="75"/>
      <c r="HV49" s="75"/>
      <c r="HW49" s="75"/>
      <c r="HX49" s="75"/>
      <c r="HY49" s="75"/>
      <c r="HZ49" s="75"/>
      <c r="IA49" s="75"/>
      <c r="IB49" s="75"/>
      <c r="IC49" s="75"/>
      <c r="ID49" s="75"/>
      <c r="IE49" s="75"/>
      <c r="IF49" s="75"/>
      <c r="IG49" s="75"/>
      <c r="IH49" s="75"/>
      <c r="II49" s="75"/>
      <c r="IJ49" s="75"/>
      <c r="IK49" s="75"/>
      <c r="IL49" s="75"/>
      <c r="IM49" s="75"/>
      <c r="IN49" s="75"/>
      <c r="IO49" s="75"/>
      <c r="IP49" s="75"/>
      <c r="IQ49" s="75"/>
      <c r="IR49" s="75"/>
      <c r="IS49" s="75"/>
      <c r="IT49" s="75"/>
      <c r="IU49" s="75"/>
      <c r="IV49" s="75"/>
    </row>
    <row r="50" spans="1:256" ht="30" x14ac:dyDescent="0.25">
      <c r="A50" s="323"/>
      <c r="B50" s="53" t="s">
        <v>120</v>
      </c>
      <c r="C50" s="52"/>
      <c r="D50" s="75"/>
      <c r="E50" s="75"/>
      <c r="F50" s="51"/>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c r="BT50" s="75"/>
      <c r="BU50" s="75"/>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c r="EO50" s="75"/>
      <c r="EP50" s="75"/>
      <c r="EQ50" s="75"/>
      <c r="ER50" s="75"/>
      <c r="ES50" s="75"/>
      <c r="ET50" s="75"/>
      <c r="EU50" s="75"/>
      <c r="EV50" s="75"/>
      <c r="EW50" s="75"/>
      <c r="EX50" s="75"/>
      <c r="EY50" s="75"/>
      <c r="EZ50" s="75"/>
      <c r="FA50" s="75"/>
      <c r="FB50" s="75"/>
      <c r="FC50" s="75"/>
      <c r="FD50" s="75"/>
      <c r="FE50" s="75"/>
      <c r="FF50" s="75"/>
      <c r="FG50" s="75"/>
      <c r="FH50" s="75"/>
      <c r="FI50" s="75"/>
      <c r="FJ50" s="75"/>
      <c r="FK50" s="75"/>
      <c r="FL50" s="75"/>
      <c r="FM50" s="75"/>
      <c r="FN50" s="75"/>
      <c r="FO50" s="75"/>
      <c r="FP50" s="75"/>
      <c r="FQ50" s="75"/>
      <c r="FR50" s="75"/>
      <c r="FS50" s="75"/>
      <c r="FT50" s="75"/>
      <c r="FU50" s="75"/>
      <c r="FV50" s="75"/>
      <c r="FW50" s="75"/>
      <c r="FX50" s="75"/>
      <c r="FY50" s="75"/>
      <c r="FZ50" s="75"/>
      <c r="GA50" s="75"/>
      <c r="GB50" s="75"/>
      <c r="GC50" s="75"/>
      <c r="GD50" s="75"/>
      <c r="GE50" s="75"/>
      <c r="GF50" s="75"/>
      <c r="GG50" s="75"/>
      <c r="GH50" s="75"/>
      <c r="GI50" s="75"/>
      <c r="GJ50" s="75"/>
      <c r="GK50" s="75"/>
      <c r="GL50" s="75"/>
      <c r="GM50" s="75"/>
      <c r="GN50" s="75"/>
      <c r="GO50" s="75"/>
      <c r="GP50" s="75"/>
      <c r="GQ50" s="75"/>
      <c r="GR50" s="75"/>
      <c r="GS50" s="75"/>
      <c r="GT50" s="75"/>
      <c r="GU50" s="75"/>
      <c r="GV50" s="75"/>
      <c r="GW50" s="75"/>
      <c r="GX50" s="75"/>
      <c r="GY50" s="75"/>
      <c r="GZ50" s="75"/>
      <c r="HA50" s="75"/>
      <c r="HB50" s="75"/>
      <c r="HC50" s="75"/>
      <c r="HD50" s="75"/>
      <c r="HE50" s="75"/>
      <c r="HF50" s="75"/>
      <c r="HG50" s="75"/>
      <c r="HH50" s="75"/>
      <c r="HI50" s="75"/>
      <c r="HJ50" s="75"/>
      <c r="HK50" s="75"/>
      <c r="HL50" s="75"/>
      <c r="HM50" s="75"/>
      <c r="HN50" s="75"/>
      <c r="HO50" s="75"/>
      <c r="HP50" s="75"/>
      <c r="HQ50" s="75"/>
      <c r="HR50" s="75"/>
      <c r="HS50" s="75"/>
      <c r="HT50" s="75"/>
      <c r="HU50" s="75"/>
      <c r="HV50" s="75"/>
      <c r="HW50" s="75"/>
      <c r="HX50" s="75"/>
      <c r="HY50" s="75"/>
      <c r="HZ50" s="75"/>
      <c r="IA50" s="75"/>
      <c r="IB50" s="75"/>
      <c r="IC50" s="75"/>
      <c r="ID50" s="75"/>
      <c r="IE50" s="75"/>
      <c r="IF50" s="75"/>
      <c r="IG50" s="75"/>
      <c r="IH50" s="75"/>
      <c r="II50" s="75"/>
      <c r="IJ50" s="75"/>
      <c r="IK50" s="75"/>
      <c r="IL50" s="75"/>
      <c r="IM50" s="75"/>
      <c r="IN50" s="75"/>
      <c r="IO50" s="75"/>
      <c r="IP50" s="75"/>
      <c r="IQ50" s="75"/>
      <c r="IR50" s="75"/>
      <c r="IS50" s="75"/>
      <c r="IT50" s="75"/>
      <c r="IU50" s="75"/>
      <c r="IV50" s="75"/>
    </row>
    <row r="51" spans="1:256" ht="24.75" customHeight="1" x14ac:dyDescent="0.25">
      <c r="A51" s="323"/>
      <c r="B51" s="53" t="s">
        <v>121</v>
      </c>
      <c r="C51" s="52"/>
      <c r="D51" s="75"/>
      <c r="E51" s="75"/>
      <c r="F51" s="51"/>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c r="EO51" s="75"/>
      <c r="EP51" s="75"/>
      <c r="EQ51" s="75"/>
      <c r="ER51" s="75"/>
      <c r="ES51" s="75"/>
      <c r="ET51" s="75"/>
      <c r="EU51" s="75"/>
      <c r="EV51" s="75"/>
      <c r="EW51" s="75"/>
      <c r="EX51" s="75"/>
      <c r="EY51" s="75"/>
      <c r="EZ51" s="75"/>
      <c r="FA51" s="75"/>
      <c r="FB51" s="75"/>
      <c r="FC51" s="75"/>
      <c r="FD51" s="75"/>
      <c r="FE51" s="75"/>
      <c r="FF51" s="75"/>
      <c r="FG51" s="75"/>
      <c r="FH51" s="75"/>
      <c r="FI51" s="75"/>
      <c r="FJ51" s="75"/>
      <c r="FK51" s="75"/>
      <c r="FL51" s="75"/>
      <c r="FM51" s="75"/>
      <c r="FN51" s="75"/>
      <c r="FO51" s="75"/>
      <c r="FP51" s="75"/>
      <c r="FQ51" s="75"/>
      <c r="FR51" s="75"/>
      <c r="FS51" s="75"/>
      <c r="FT51" s="75"/>
      <c r="FU51" s="75"/>
      <c r="FV51" s="75"/>
      <c r="FW51" s="75"/>
      <c r="FX51" s="75"/>
      <c r="FY51" s="75"/>
      <c r="FZ51" s="75"/>
      <c r="GA51" s="75"/>
      <c r="GB51" s="75"/>
      <c r="GC51" s="75"/>
      <c r="GD51" s="75"/>
      <c r="GE51" s="75"/>
      <c r="GF51" s="75"/>
      <c r="GG51" s="75"/>
      <c r="GH51" s="75"/>
      <c r="GI51" s="75"/>
      <c r="GJ51" s="75"/>
      <c r="GK51" s="75"/>
      <c r="GL51" s="75"/>
      <c r="GM51" s="75"/>
      <c r="GN51" s="75"/>
      <c r="GO51" s="75"/>
      <c r="GP51" s="75"/>
      <c r="GQ51" s="75"/>
      <c r="GR51" s="75"/>
      <c r="GS51" s="75"/>
      <c r="GT51" s="75"/>
      <c r="GU51" s="75"/>
      <c r="GV51" s="75"/>
      <c r="GW51" s="75"/>
      <c r="GX51" s="75"/>
      <c r="GY51" s="75"/>
      <c r="GZ51" s="75"/>
      <c r="HA51" s="75"/>
      <c r="HB51" s="75"/>
      <c r="HC51" s="75"/>
      <c r="HD51" s="75"/>
      <c r="HE51" s="75"/>
      <c r="HF51" s="75"/>
      <c r="HG51" s="75"/>
      <c r="HH51" s="75"/>
      <c r="HI51" s="75"/>
      <c r="HJ51" s="75"/>
      <c r="HK51" s="75"/>
      <c r="HL51" s="75"/>
      <c r="HM51" s="75"/>
      <c r="HN51" s="75"/>
      <c r="HO51" s="75"/>
      <c r="HP51" s="75"/>
      <c r="HQ51" s="75"/>
      <c r="HR51" s="75"/>
      <c r="HS51" s="75"/>
      <c r="HT51" s="75"/>
      <c r="HU51" s="75"/>
      <c r="HV51" s="75"/>
      <c r="HW51" s="75"/>
      <c r="HX51" s="75"/>
      <c r="HY51" s="75"/>
      <c r="HZ51" s="75"/>
      <c r="IA51" s="75"/>
      <c r="IB51" s="75"/>
      <c r="IC51" s="75"/>
      <c r="ID51" s="75"/>
      <c r="IE51" s="75"/>
      <c r="IF51" s="75"/>
      <c r="IG51" s="75"/>
      <c r="IH51" s="75"/>
      <c r="II51" s="75"/>
      <c r="IJ51" s="75"/>
      <c r="IK51" s="75"/>
      <c r="IL51" s="75"/>
      <c r="IM51" s="75"/>
      <c r="IN51" s="75"/>
      <c r="IO51" s="75"/>
      <c r="IP51" s="75"/>
      <c r="IQ51" s="75"/>
      <c r="IR51" s="75"/>
      <c r="IS51" s="75"/>
      <c r="IT51" s="75"/>
      <c r="IU51" s="75"/>
      <c r="IV51" s="75"/>
    </row>
    <row r="52" spans="1:256" x14ac:dyDescent="0.25">
      <c r="A52" s="323"/>
      <c r="B52" s="54" t="s">
        <v>122</v>
      </c>
      <c r="C52" s="52"/>
      <c r="D52" s="75"/>
      <c r="E52" s="75"/>
      <c r="F52" s="51"/>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c r="EO52" s="75"/>
      <c r="EP52" s="75"/>
      <c r="EQ52" s="75"/>
      <c r="ER52" s="75"/>
      <c r="ES52" s="75"/>
      <c r="ET52" s="75"/>
      <c r="EU52" s="75"/>
      <c r="EV52" s="75"/>
      <c r="EW52" s="75"/>
      <c r="EX52" s="75"/>
      <c r="EY52" s="75"/>
      <c r="EZ52" s="75"/>
      <c r="FA52" s="75"/>
      <c r="FB52" s="75"/>
      <c r="FC52" s="75"/>
      <c r="FD52" s="75"/>
      <c r="FE52" s="75"/>
      <c r="FF52" s="75"/>
      <c r="FG52" s="75"/>
      <c r="FH52" s="75"/>
      <c r="FI52" s="75"/>
      <c r="FJ52" s="75"/>
      <c r="FK52" s="75"/>
      <c r="FL52" s="75"/>
      <c r="FM52" s="75"/>
      <c r="FN52" s="75"/>
      <c r="FO52" s="75"/>
      <c r="FP52" s="75"/>
      <c r="FQ52" s="75"/>
      <c r="FR52" s="75"/>
      <c r="FS52" s="75"/>
      <c r="FT52" s="75"/>
      <c r="FU52" s="75"/>
      <c r="FV52" s="75"/>
      <c r="FW52" s="75"/>
      <c r="FX52" s="75"/>
      <c r="FY52" s="75"/>
      <c r="FZ52" s="75"/>
      <c r="GA52" s="75"/>
      <c r="GB52" s="75"/>
      <c r="GC52" s="75"/>
      <c r="GD52" s="75"/>
      <c r="GE52" s="75"/>
      <c r="GF52" s="75"/>
      <c r="GG52" s="75"/>
      <c r="GH52" s="75"/>
      <c r="GI52" s="75"/>
      <c r="GJ52" s="75"/>
      <c r="GK52" s="75"/>
      <c r="GL52" s="75"/>
      <c r="GM52" s="75"/>
      <c r="GN52" s="75"/>
      <c r="GO52" s="75"/>
      <c r="GP52" s="75"/>
      <c r="GQ52" s="75"/>
      <c r="GR52" s="75"/>
      <c r="GS52" s="75"/>
      <c r="GT52" s="75"/>
      <c r="GU52" s="75"/>
      <c r="GV52" s="75"/>
      <c r="GW52" s="75"/>
      <c r="GX52" s="75"/>
      <c r="GY52" s="75"/>
      <c r="GZ52" s="75"/>
      <c r="HA52" s="75"/>
      <c r="HB52" s="75"/>
      <c r="HC52" s="75"/>
      <c r="HD52" s="75"/>
      <c r="HE52" s="75"/>
      <c r="HF52" s="75"/>
      <c r="HG52" s="75"/>
      <c r="HH52" s="75"/>
      <c r="HI52" s="75"/>
      <c r="HJ52" s="75"/>
      <c r="HK52" s="75"/>
      <c r="HL52" s="75"/>
      <c r="HM52" s="75"/>
      <c r="HN52" s="75"/>
      <c r="HO52" s="75"/>
      <c r="HP52" s="75"/>
      <c r="HQ52" s="75"/>
      <c r="HR52" s="75"/>
      <c r="HS52" s="75"/>
      <c r="HT52" s="75"/>
      <c r="HU52" s="75"/>
      <c r="HV52" s="75"/>
      <c r="HW52" s="75"/>
      <c r="HX52" s="75"/>
      <c r="HY52" s="75"/>
      <c r="HZ52" s="75"/>
      <c r="IA52" s="75"/>
      <c r="IB52" s="75"/>
      <c r="IC52" s="75"/>
      <c r="ID52" s="75"/>
      <c r="IE52" s="75"/>
      <c r="IF52" s="75"/>
      <c r="IG52" s="75"/>
      <c r="IH52" s="75"/>
      <c r="II52" s="75"/>
      <c r="IJ52" s="75"/>
      <c r="IK52" s="75"/>
      <c r="IL52" s="75"/>
      <c r="IM52" s="75"/>
      <c r="IN52" s="75"/>
      <c r="IO52" s="75"/>
      <c r="IP52" s="75"/>
      <c r="IQ52" s="75"/>
      <c r="IR52" s="75"/>
      <c r="IS52" s="75"/>
      <c r="IT52" s="75"/>
      <c r="IU52" s="75"/>
      <c r="IV52" s="75"/>
    </row>
    <row r="53" spans="1:256" x14ac:dyDescent="0.25">
      <c r="A53" s="323"/>
      <c r="B53" s="54"/>
      <c r="C53" s="6"/>
      <c r="D53" s="75"/>
      <c r="E53" s="75"/>
      <c r="F53" s="51"/>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c r="EO53" s="75"/>
      <c r="EP53" s="75"/>
      <c r="EQ53" s="75"/>
      <c r="ER53" s="75"/>
      <c r="ES53" s="75"/>
      <c r="ET53" s="75"/>
      <c r="EU53" s="75"/>
      <c r="EV53" s="75"/>
      <c r="EW53" s="75"/>
      <c r="EX53" s="75"/>
      <c r="EY53" s="75"/>
      <c r="EZ53" s="75"/>
      <c r="FA53" s="75"/>
      <c r="FB53" s="75"/>
      <c r="FC53" s="75"/>
      <c r="FD53" s="75"/>
      <c r="FE53" s="75"/>
      <c r="FF53" s="75"/>
      <c r="FG53" s="75"/>
      <c r="FH53" s="75"/>
      <c r="FI53" s="75"/>
      <c r="FJ53" s="75"/>
      <c r="FK53" s="75"/>
      <c r="FL53" s="75"/>
      <c r="FM53" s="75"/>
      <c r="FN53" s="75"/>
      <c r="FO53" s="75"/>
      <c r="FP53" s="75"/>
      <c r="FQ53" s="75"/>
      <c r="FR53" s="75"/>
      <c r="FS53" s="75"/>
      <c r="FT53" s="75"/>
      <c r="FU53" s="75"/>
      <c r="FV53" s="75"/>
      <c r="FW53" s="75"/>
      <c r="FX53" s="75"/>
      <c r="FY53" s="75"/>
      <c r="FZ53" s="75"/>
      <c r="GA53" s="75"/>
      <c r="GB53" s="75"/>
      <c r="GC53" s="75"/>
      <c r="GD53" s="75"/>
      <c r="GE53" s="75"/>
      <c r="GF53" s="75"/>
      <c r="GG53" s="75"/>
      <c r="GH53" s="75"/>
      <c r="GI53" s="75"/>
      <c r="GJ53" s="75"/>
      <c r="GK53" s="75"/>
      <c r="GL53" s="75"/>
      <c r="GM53" s="75"/>
      <c r="GN53" s="75"/>
      <c r="GO53" s="75"/>
      <c r="GP53" s="75"/>
      <c r="GQ53" s="75"/>
      <c r="GR53" s="75"/>
      <c r="GS53" s="75"/>
      <c r="GT53" s="75"/>
      <c r="GU53" s="75"/>
      <c r="GV53" s="75"/>
      <c r="GW53" s="75"/>
      <c r="GX53" s="75"/>
      <c r="GY53" s="75"/>
      <c r="GZ53" s="75"/>
      <c r="HA53" s="75"/>
      <c r="HB53" s="75"/>
      <c r="HC53" s="75"/>
      <c r="HD53" s="75"/>
      <c r="HE53" s="75"/>
      <c r="HF53" s="75"/>
      <c r="HG53" s="75"/>
      <c r="HH53" s="75"/>
      <c r="HI53" s="75"/>
      <c r="HJ53" s="75"/>
      <c r="HK53" s="75"/>
      <c r="HL53" s="75"/>
      <c r="HM53" s="75"/>
      <c r="HN53" s="75"/>
      <c r="HO53" s="75"/>
      <c r="HP53" s="75"/>
      <c r="HQ53" s="75"/>
      <c r="HR53" s="75"/>
      <c r="HS53" s="75"/>
      <c r="HT53" s="75"/>
      <c r="HU53" s="75"/>
      <c r="HV53" s="75"/>
      <c r="HW53" s="75"/>
      <c r="HX53" s="75"/>
      <c r="HY53" s="75"/>
      <c r="HZ53" s="75"/>
      <c r="IA53" s="75"/>
      <c r="IB53" s="75"/>
      <c r="IC53" s="75"/>
      <c r="ID53" s="75"/>
      <c r="IE53" s="75"/>
      <c r="IF53" s="75"/>
      <c r="IG53" s="75"/>
      <c r="IH53" s="75"/>
      <c r="II53" s="75"/>
      <c r="IJ53" s="75"/>
      <c r="IK53" s="75"/>
      <c r="IL53" s="75"/>
      <c r="IM53" s="75"/>
      <c r="IN53" s="75"/>
      <c r="IO53" s="75"/>
      <c r="IP53" s="75"/>
      <c r="IQ53" s="75"/>
      <c r="IR53" s="75"/>
      <c r="IS53" s="75"/>
      <c r="IT53" s="75"/>
      <c r="IU53" s="75"/>
      <c r="IV53" s="75"/>
    </row>
    <row r="54" spans="1:256" x14ac:dyDescent="0.25">
      <c r="A54" s="324"/>
      <c r="B54" s="22" t="s">
        <v>123</v>
      </c>
      <c r="C54" s="297"/>
      <c r="D54" s="297"/>
      <c r="E54" s="297"/>
      <c r="F54" s="297"/>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5"/>
      <c r="BS54" s="75"/>
      <c r="BT54" s="75"/>
      <c r="BU54" s="75"/>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c r="EO54" s="75"/>
      <c r="EP54" s="75"/>
      <c r="EQ54" s="75"/>
      <c r="ER54" s="75"/>
      <c r="ES54" s="75"/>
      <c r="ET54" s="75"/>
      <c r="EU54" s="75"/>
      <c r="EV54" s="75"/>
      <c r="EW54" s="75"/>
      <c r="EX54" s="75"/>
      <c r="EY54" s="75"/>
      <c r="EZ54" s="75"/>
      <c r="FA54" s="75"/>
      <c r="FB54" s="75"/>
      <c r="FC54" s="75"/>
      <c r="FD54" s="75"/>
      <c r="FE54" s="75"/>
      <c r="FF54" s="75"/>
      <c r="FG54" s="75"/>
      <c r="FH54" s="75"/>
      <c r="FI54" s="75"/>
      <c r="FJ54" s="75"/>
      <c r="FK54" s="75"/>
      <c r="FL54" s="75"/>
      <c r="FM54" s="75"/>
      <c r="FN54" s="75"/>
      <c r="FO54" s="75"/>
      <c r="FP54" s="75"/>
      <c r="FQ54" s="75"/>
      <c r="FR54" s="75"/>
      <c r="FS54" s="75"/>
      <c r="FT54" s="75"/>
      <c r="FU54" s="75"/>
      <c r="FV54" s="75"/>
      <c r="FW54" s="75"/>
      <c r="FX54" s="75"/>
      <c r="FY54" s="75"/>
      <c r="FZ54" s="75"/>
      <c r="GA54" s="75"/>
      <c r="GB54" s="75"/>
      <c r="GC54" s="75"/>
      <c r="GD54" s="75"/>
      <c r="GE54" s="75"/>
      <c r="GF54" s="75"/>
      <c r="GG54" s="75"/>
      <c r="GH54" s="75"/>
      <c r="GI54" s="75"/>
      <c r="GJ54" s="75"/>
      <c r="GK54" s="75"/>
      <c r="GL54" s="75"/>
      <c r="GM54" s="75"/>
      <c r="GN54" s="75"/>
      <c r="GO54" s="75"/>
      <c r="GP54" s="75"/>
      <c r="GQ54" s="75"/>
      <c r="GR54" s="75"/>
      <c r="GS54" s="75"/>
      <c r="GT54" s="75"/>
      <c r="GU54" s="75"/>
      <c r="GV54" s="75"/>
      <c r="GW54" s="75"/>
      <c r="GX54" s="75"/>
      <c r="GY54" s="75"/>
      <c r="GZ54" s="75"/>
      <c r="HA54" s="75"/>
      <c r="HB54" s="75"/>
      <c r="HC54" s="75"/>
      <c r="HD54" s="75"/>
      <c r="HE54" s="75"/>
      <c r="HF54" s="75"/>
      <c r="HG54" s="75"/>
      <c r="HH54" s="75"/>
      <c r="HI54" s="75"/>
      <c r="HJ54" s="75"/>
      <c r="HK54" s="75"/>
      <c r="HL54" s="75"/>
      <c r="HM54" s="75"/>
      <c r="HN54" s="75"/>
      <c r="HO54" s="75"/>
      <c r="HP54" s="75"/>
      <c r="HQ54" s="75"/>
      <c r="HR54" s="75"/>
      <c r="HS54" s="75"/>
      <c r="HT54" s="75"/>
      <c r="HU54" s="75"/>
      <c r="HV54" s="75"/>
      <c r="HW54" s="75"/>
      <c r="HX54" s="75"/>
      <c r="HY54" s="75"/>
      <c r="HZ54" s="75"/>
      <c r="IA54" s="75"/>
      <c r="IB54" s="75"/>
      <c r="IC54" s="75"/>
      <c r="ID54" s="75"/>
      <c r="IE54" s="75"/>
      <c r="IF54" s="75"/>
      <c r="IG54" s="75"/>
      <c r="IH54" s="75"/>
      <c r="II54" s="75"/>
      <c r="IJ54" s="75"/>
      <c r="IK54" s="75"/>
      <c r="IL54" s="75"/>
      <c r="IM54" s="75"/>
      <c r="IN54" s="75"/>
      <c r="IO54" s="75"/>
      <c r="IP54" s="75"/>
      <c r="IQ54" s="75"/>
      <c r="IR54" s="75"/>
      <c r="IS54" s="75"/>
      <c r="IT54" s="75"/>
      <c r="IU54" s="75"/>
      <c r="IV54" s="75"/>
    </row>
    <row r="55" spans="1:256" ht="36" customHeight="1" x14ac:dyDescent="0.25">
      <c r="A55" s="324"/>
      <c r="B55" s="399" t="s">
        <v>124</v>
      </c>
      <c r="C55" s="399"/>
      <c r="D55" s="399"/>
      <c r="E55" s="399"/>
      <c r="F55" s="399"/>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5"/>
      <c r="BS55" s="75"/>
      <c r="BT55" s="75"/>
      <c r="BU55" s="75"/>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c r="EO55" s="75"/>
      <c r="EP55" s="75"/>
      <c r="EQ55" s="75"/>
      <c r="ER55" s="75"/>
      <c r="ES55" s="75"/>
      <c r="ET55" s="75"/>
      <c r="EU55" s="75"/>
      <c r="EV55" s="75"/>
      <c r="EW55" s="75"/>
      <c r="EX55" s="75"/>
      <c r="EY55" s="75"/>
      <c r="EZ55" s="75"/>
      <c r="FA55" s="75"/>
      <c r="FB55" s="75"/>
      <c r="FC55" s="75"/>
      <c r="FD55" s="75"/>
      <c r="FE55" s="75"/>
      <c r="FF55" s="75"/>
      <c r="FG55" s="75"/>
      <c r="FH55" s="75"/>
      <c r="FI55" s="75"/>
      <c r="FJ55" s="75"/>
      <c r="FK55" s="75"/>
      <c r="FL55" s="75"/>
      <c r="FM55" s="75"/>
      <c r="FN55" s="75"/>
      <c r="FO55" s="75"/>
      <c r="FP55" s="75"/>
      <c r="FQ55" s="75"/>
      <c r="FR55" s="75"/>
      <c r="FS55" s="75"/>
      <c r="FT55" s="75"/>
      <c r="FU55" s="75"/>
      <c r="FV55" s="75"/>
      <c r="FW55" s="75"/>
      <c r="FX55" s="75"/>
      <c r="FY55" s="75"/>
      <c r="FZ55" s="75"/>
      <c r="GA55" s="75"/>
      <c r="GB55" s="75"/>
      <c r="GC55" s="75"/>
      <c r="GD55" s="75"/>
      <c r="GE55" s="75"/>
      <c r="GF55" s="75"/>
      <c r="GG55" s="75"/>
      <c r="GH55" s="75"/>
      <c r="GI55" s="75"/>
      <c r="GJ55" s="75"/>
      <c r="GK55" s="75"/>
      <c r="GL55" s="75"/>
      <c r="GM55" s="75"/>
      <c r="GN55" s="75"/>
      <c r="GO55" s="75"/>
      <c r="GP55" s="75"/>
      <c r="GQ55" s="75"/>
      <c r="GR55" s="75"/>
      <c r="GS55" s="75"/>
      <c r="GT55" s="75"/>
      <c r="GU55" s="75"/>
      <c r="GV55" s="75"/>
      <c r="GW55" s="75"/>
      <c r="GX55" s="75"/>
      <c r="GY55" s="75"/>
      <c r="GZ55" s="75"/>
      <c r="HA55" s="75"/>
      <c r="HB55" s="75"/>
      <c r="HC55" s="75"/>
      <c r="HD55" s="75"/>
      <c r="HE55" s="75"/>
      <c r="HF55" s="75"/>
      <c r="HG55" s="75"/>
      <c r="HH55" s="75"/>
      <c r="HI55" s="75"/>
      <c r="HJ55" s="75"/>
      <c r="HK55" s="75"/>
      <c r="HL55" s="75"/>
      <c r="HM55" s="75"/>
      <c r="HN55" s="75"/>
      <c r="HO55" s="75"/>
      <c r="HP55" s="75"/>
      <c r="HQ55" s="75"/>
      <c r="HR55" s="75"/>
      <c r="HS55" s="75"/>
      <c r="HT55" s="75"/>
      <c r="HU55" s="75"/>
      <c r="HV55" s="75"/>
      <c r="HW55" s="75"/>
      <c r="HX55" s="75"/>
      <c r="HY55" s="75"/>
      <c r="HZ55" s="75"/>
      <c r="IA55" s="75"/>
      <c r="IB55" s="75"/>
      <c r="IC55" s="75"/>
      <c r="ID55" s="75"/>
      <c r="IE55" s="75"/>
      <c r="IF55" s="75"/>
      <c r="IG55" s="75"/>
      <c r="IH55" s="75"/>
      <c r="II55" s="75"/>
      <c r="IJ55" s="75"/>
      <c r="IK55" s="75"/>
      <c r="IL55" s="75"/>
      <c r="IM55" s="75"/>
      <c r="IN55" s="75"/>
      <c r="IO55" s="75"/>
      <c r="IP55" s="75"/>
      <c r="IQ55" s="75"/>
      <c r="IR55" s="75"/>
      <c r="IS55" s="75"/>
      <c r="IT55" s="75"/>
      <c r="IU55" s="75"/>
      <c r="IV55" s="75"/>
    </row>
    <row r="56" spans="1:256" ht="54" customHeight="1" x14ac:dyDescent="0.25">
      <c r="A56" s="324"/>
      <c r="B56" s="399" t="s">
        <v>125</v>
      </c>
      <c r="C56" s="399"/>
      <c r="D56" s="399"/>
      <c r="E56" s="399"/>
      <c r="F56" s="399"/>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5"/>
      <c r="BR56" s="75"/>
      <c r="BS56" s="75"/>
      <c r="BT56" s="75"/>
      <c r="BU56" s="75"/>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c r="EO56" s="75"/>
      <c r="EP56" s="75"/>
      <c r="EQ56" s="75"/>
      <c r="ER56" s="75"/>
      <c r="ES56" s="75"/>
      <c r="ET56" s="75"/>
      <c r="EU56" s="75"/>
      <c r="EV56" s="75"/>
      <c r="EW56" s="75"/>
      <c r="EX56" s="75"/>
      <c r="EY56" s="75"/>
      <c r="EZ56" s="75"/>
      <c r="FA56" s="75"/>
      <c r="FB56" s="75"/>
      <c r="FC56" s="75"/>
      <c r="FD56" s="75"/>
      <c r="FE56" s="75"/>
      <c r="FF56" s="75"/>
      <c r="FG56" s="75"/>
      <c r="FH56" s="75"/>
      <c r="FI56" s="75"/>
      <c r="FJ56" s="75"/>
      <c r="FK56" s="75"/>
      <c r="FL56" s="75"/>
      <c r="FM56" s="75"/>
      <c r="FN56" s="75"/>
      <c r="FO56" s="75"/>
      <c r="FP56" s="75"/>
      <c r="FQ56" s="75"/>
      <c r="FR56" s="75"/>
      <c r="FS56" s="75"/>
      <c r="FT56" s="75"/>
      <c r="FU56" s="75"/>
      <c r="FV56" s="75"/>
      <c r="FW56" s="75"/>
      <c r="FX56" s="75"/>
      <c r="FY56" s="75"/>
      <c r="FZ56" s="75"/>
      <c r="GA56" s="75"/>
      <c r="GB56" s="75"/>
      <c r="GC56" s="75"/>
      <c r="GD56" s="75"/>
      <c r="GE56" s="75"/>
      <c r="GF56" s="75"/>
      <c r="GG56" s="75"/>
      <c r="GH56" s="75"/>
      <c r="GI56" s="75"/>
      <c r="GJ56" s="75"/>
      <c r="GK56" s="75"/>
      <c r="GL56" s="75"/>
      <c r="GM56" s="75"/>
      <c r="GN56" s="75"/>
      <c r="GO56" s="75"/>
      <c r="GP56" s="75"/>
      <c r="GQ56" s="75"/>
      <c r="GR56" s="75"/>
      <c r="GS56" s="75"/>
      <c r="GT56" s="75"/>
      <c r="GU56" s="75"/>
      <c r="GV56" s="75"/>
      <c r="GW56" s="75"/>
      <c r="GX56" s="75"/>
      <c r="GY56" s="75"/>
      <c r="GZ56" s="75"/>
      <c r="HA56" s="75"/>
      <c r="HB56" s="75"/>
      <c r="HC56" s="75"/>
      <c r="HD56" s="75"/>
      <c r="HE56" s="75"/>
      <c r="HF56" s="75"/>
      <c r="HG56" s="75"/>
      <c r="HH56" s="75"/>
      <c r="HI56" s="75"/>
      <c r="HJ56" s="75"/>
      <c r="HK56" s="75"/>
      <c r="HL56" s="75"/>
      <c r="HM56" s="75"/>
      <c r="HN56" s="75"/>
      <c r="HO56" s="75"/>
      <c r="HP56" s="75"/>
      <c r="HQ56" s="75"/>
      <c r="HR56" s="75"/>
      <c r="HS56" s="75"/>
      <c r="HT56" s="75"/>
      <c r="HU56" s="75"/>
      <c r="HV56" s="75"/>
      <c r="HW56" s="75"/>
      <c r="HX56" s="75"/>
      <c r="HY56" s="75"/>
      <c r="HZ56" s="75"/>
      <c r="IA56" s="75"/>
      <c r="IB56" s="75"/>
      <c r="IC56" s="75"/>
      <c r="ID56" s="75"/>
      <c r="IE56" s="75"/>
      <c r="IF56" s="75"/>
      <c r="IG56" s="75"/>
      <c r="IH56" s="75"/>
      <c r="II56" s="75"/>
      <c r="IJ56" s="75"/>
      <c r="IK56" s="75"/>
      <c r="IL56" s="75"/>
      <c r="IM56" s="75"/>
      <c r="IN56" s="75"/>
      <c r="IO56" s="75"/>
      <c r="IP56" s="75"/>
      <c r="IQ56" s="75"/>
      <c r="IR56" s="75"/>
      <c r="IS56" s="75"/>
      <c r="IT56" s="75"/>
      <c r="IU56" s="75"/>
      <c r="IV56" s="75"/>
    </row>
    <row r="57" spans="1:256" s="55" customFormat="1" ht="69" customHeight="1" x14ac:dyDescent="0.2">
      <c r="A57" s="324"/>
      <c r="B57" s="399" t="s">
        <v>126</v>
      </c>
      <c r="C57" s="399"/>
      <c r="D57" s="399"/>
      <c r="E57" s="399"/>
      <c r="F57" s="399"/>
      <c r="G57" s="399"/>
      <c r="H57" s="399"/>
      <c r="I57" s="399"/>
      <c r="J57" s="399"/>
      <c r="K57" s="399"/>
      <c r="L57" s="399"/>
      <c r="M57" s="399"/>
      <c r="N57" s="399"/>
      <c r="O57" s="399"/>
      <c r="P57" s="399"/>
      <c r="Q57" s="399"/>
      <c r="R57" s="399"/>
      <c r="S57" s="399"/>
      <c r="T57" s="399"/>
      <c r="U57" s="399"/>
      <c r="V57" s="399"/>
      <c r="W57" s="399"/>
      <c r="X57" s="399"/>
      <c r="Y57" s="399"/>
      <c r="Z57" s="399"/>
      <c r="AA57" s="399"/>
      <c r="AB57" s="399"/>
      <c r="AC57" s="399"/>
      <c r="AD57" s="399"/>
      <c r="AE57" s="399"/>
      <c r="AF57" s="399"/>
      <c r="AG57" s="399"/>
      <c r="AH57" s="399"/>
      <c r="AI57" s="399"/>
      <c r="AJ57" s="399"/>
      <c r="AK57" s="399"/>
      <c r="AL57" s="399"/>
      <c r="AM57" s="399"/>
      <c r="AN57" s="399"/>
      <c r="AO57" s="399"/>
      <c r="AP57" s="399"/>
      <c r="AQ57" s="399"/>
      <c r="AR57" s="399"/>
      <c r="AS57" s="399"/>
      <c r="AT57" s="399"/>
      <c r="AU57" s="399"/>
      <c r="AV57" s="399"/>
      <c r="AW57" s="399"/>
      <c r="AX57" s="399"/>
      <c r="AY57" s="399"/>
      <c r="AZ57" s="399"/>
      <c r="BA57" s="399"/>
      <c r="BB57" s="399"/>
      <c r="BC57" s="399"/>
      <c r="BD57" s="399"/>
      <c r="BE57" s="399"/>
      <c r="BF57" s="399"/>
      <c r="BG57" s="399"/>
      <c r="BH57" s="399"/>
      <c r="BI57" s="399"/>
      <c r="BJ57" s="399"/>
      <c r="BK57" s="399"/>
      <c r="BL57" s="399"/>
      <c r="BM57" s="399"/>
      <c r="BN57" s="399"/>
      <c r="BO57" s="399"/>
      <c r="BP57" s="399"/>
      <c r="BQ57" s="399"/>
      <c r="BR57" s="399"/>
      <c r="BS57" s="399"/>
      <c r="BT57" s="399"/>
      <c r="BU57" s="399"/>
      <c r="BV57" s="399"/>
      <c r="BW57" s="399"/>
      <c r="BX57" s="399"/>
      <c r="BY57" s="399"/>
      <c r="BZ57" s="399"/>
      <c r="CA57" s="399"/>
      <c r="CB57" s="399"/>
      <c r="CC57" s="399"/>
      <c r="CD57" s="399"/>
      <c r="CE57" s="399"/>
      <c r="CF57" s="399"/>
      <c r="CG57" s="399"/>
      <c r="CH57" s="399"/>
      <c r="CI57" s="399"/>
      <c r="CJ57" s="399"/>
      <c r="CK57" s="399"/>
      <c r="CL57" s="399"/>
      <c r="CM57" s="399"/>
      <c r="CN57" s="399"/>
      <c r="CO57" s="399"/>
      <c r="CP57" s="399"/>
      <c r="CQ57" s="399"/>
      <c r="CR57" s="399"/>
      <c r="CS57" s="399"/>
      <c r="CT57" s="399"/>
      <c r="CU57" s="399"/>
      <c r="CV57" s="399"/>
      <c r="CW57" s="399"/>
      <c r="CX57" s="399"/>
      <c r="CY57" s="399"/>
      <c r="CZ57" s="399"/>
      <c r="DA57" s="399"/>
      <c r="DB57" s="399"/>
      <c r="DC57" s="399"/>
      <c r="DD57" s="399"/>
      <c r="DE57" s="399"/>
      <c r="DF57" s="399"/>
      <c r="DG57" s="399"/>
      <c r="DH57" s="399"/>
      <c r="DI57" s="399"/>
      <c r="DJ57" s="399"/>
      <c r="DK57" s="399"/>
      <c r="DL57" s="399"/>
      <c r="DM57" s="399"/>
      <c r="DN57" s="399"/>
      <c r="DO57" s="399"/>
      <c r="DP57" s="399"/>
      <c r="DQ57" s="399"/>
      <c r="DR57" s="399"/>
      <c r="DS57" s="399"/>
      <c r="DT57" s="399"/>
      <c r="DU57" s="399"/>
      <c r="DV57" s="399"/>
      <c r="DW57" s="399"/>
      <c r="DX57" s="399"/>
      <c r="DY57" s="399"/>
      <c r="DZ57" s="399"/>
      <c r="EA57" s="399"/>
      <c r="EB57" s="399"/>
      <c r="EC57" s="399"/>
      <c r="ED57" s="399"/>
      <c r="EE57" s="399"/>
      <c r="EF57" s="399"/>
      <c r="EG57" s="399"/>
      <c r="EH57" s="399"/>
      <c r="EI57" s="399"/>
      <c r="EJ57" s="399"/>
      <c r="EK57" s="399"/>
      <c r="EL57" s="399"/>
      <c r="EM57" s="399"/>
      <c r="EN57" s="399"/>
      <c r="EO57" s="399"/>
      <c r="EP57" s="399"/>
      <c r="EQ57" s="399"/>
      <c r="ER57" s="399"/>
      <c r="ES57" s="399"/>
      <c r="ET57" s="399"/>
      <c r="EU57" s="399"/>
      <c r="EV57" s="399"/>
      <c r="EW57" s="399"/>
      <c r="EX57" s="399"/>
      <c r="EY57" s="399"/>
      <c r="EZ57" s="399"/>
      <c r="FA57" s="399"/>
      <c r="FB57" s="399"/>
      <c r="FC57" s="399"/>
      <c r="FD57" s="399"/>
      <c r="FE57" s="399"/>
      <c r="FF57" s="399"/>
      <c r="FG57" s="399"/>
      <c r="FH57" s="399"/>
      <c r="FI57" s="399"/>
      <c r="FJ57" s="399"/>
      <c r="FK57" s="399"/>
      <c r="FL57" s="399"/>
      <c r="FM57" s="399"/>
      <c r="FN57" s="399"/>
      <c r="FO57" s="399"/>
      <c r="FP57" s="399"/>
      <c r="FQ57" s="399"/>
      <c r="FR57" s="399"/>
      <c r="FS57" s="399"/>
      <c r="FT57" s="399"/>
      <c r="FU57" s="399"/>
      <c r="FV57" s="399"/>
      <c r="FW57" s="399"/>
      <c r="FX57" s="399"/>
      <c r="FY57" s="399"/>
      <c r="FZ57" s="399"/>
      <c r="GA57" s="399"/>
      <c r="GB57" s="399"/>
      <c r="GC57" s="399"/>
      <c r="GD57" s="399"/>
      <c r="GE57" s="399"/>
      <c r="GF57" s="399"/>
      <c r="GG57" s="399"/>
      <c r="GH57" s="399"/>
      <c r="GI57" s="399"/>
      <c r="GJ57" s="399"/>
      <c r="GK57" s="399"/>
      <c r="GL57" s="399"/>
      <c r="GM57" s="399"/>
      <c r="GN57" s="399"/>
      <c r="GO57" s="399"/>
      <c r="GP57" s="399"/>
      <c r="GQ57" s="399"/>
      <c r="GR57" s="399"/>
      <c r="GS57" s="399"/>
      <c r="GT57" s="399"/>
      <c r="GU57" s="399"/>
      <c r="GV57" s="399"/>
      <c r="GW57" s="399"/>
      <c r="GX57" s="399"/>
      <c r="GY57" s="399"/>
      <c r="GZ57" s="399"/>
      <c r="HA57" s="399"/>
      <c r="HB57" s="399"/>
      <c r="HC57" s="399"/>
      <c r="HD57" s="399"/>
      <c r="HE57" s="399"/>
      <c r="HF57" s="399"/>
      <c r="HG57" s="399"/>
      <c r="HH57" s="399"/>
      <c r="HI57" s="399"/>
      <c r="HJ57" s="399"/>
      <c r="HK57" s="399"/>
      <c r="HL57" s="399"/>
      <c r="HM57" s="399"/>
      <c r="HN57" s="399"/>
      <c r="HO57" s="399"/>
      <c r="HP57" s="399"/>
      <c r="HQ57" s="399"/>
      <c r="HR57" s="399"/>
      <c r="HS57" s="399"/>
      <c r="HT57" s="399"/>
      <c r="HU57" s="399"/>
      <c r="HV57" s="399"/>
      <c r="HW57" s="399"/>
      <c r="HX57" s="399"/>
      <c r="HY57" s="399"/>
      <c r="HZ57" s="399"/>
      <c r="IA57" s="399"/>
      <c r="IB57" s="399"/>
      <c r="IC57" s="399"/>
      <c r="ID57" s="399"/>
      <c r="IE57" s="399"/>
      <c r="IF57" s="399"/>
      <c r="IG57" s="399"/>
      <c r="IH57" s="399"/>
      <c r="II57" s="399"/>
      <c r="IJ57" s="399"/>
      <c r="IK57" s="399"/>
      <c r="IL57" s="399"/>
      <c r="IM57" s="399"/>
      <c r="IN57" s="399"/>
      <c r="IO57" s="399"/>
      <c r="IP57" s="399"/>
      <c r="IQ57" s="399"/>
      <c r="IR57" s="399"/>
      <c r="IS57" s="399"/>
      <c r="IT57" s="399"/>
      <c r="IU57" s="399"/>
      <c r="IV57" s="399"/>
    </row>
    <row r="58" spans="1:256" s="55" customFormat="1" ht="37.5" customHeight="1" x14ac:dyDescent="0.2">
      <c r="A58" s="324"/>
      <c r="B58" s="399"/>
      <c r="C58" s="399"/>
      <c r="D58" s="399"/>
      <c r="E58" s="399"/>
      <c r="F58" s="399"/>
      <c r="G58" s="399"/>
      <c r="H58" s="399"/>
      <c r="I58" s="399"/>
      <c r="J58" s="399"/>
      <c r="K58" s="399"/>
      <c r="L58" s="399"/>
      <c r="M58" s="399"/>
      <c r="N58" s="399"/>
      <c r="O58" s="399"/>
      <c r="P58" s="399"/>
      <c r="Q58" s="399"/>
      <c r="R58" s="399"/>
      <c r="S58" s="399"/>
      <c r="T58" s="399"/>
      <c r="U58" s="399"/>
      <c r="V58" s="399"/>
      <c r="W58" s="399"/>
      <c r="X58" s="399"/>
      <c r="Y58" s="399"/>
      <c r="Z58" s="399"/>
      <c r="AA58" s="399"/>
      <c r="AB58" s="399"/>
      <c r="AC58" s="399"/>
      <c r="AD58" s="399"/>
      <c r="AE58" s="399"/>
      <c r="AF58" s="399"/>
      <c r="AG58" s="399"/>
      <c r="AH58" s="399"/>
      <c r="AI58" s="399"/>
      <c r="AJ58" s="399"/>
      <c r="AK58" s="399"/>
      <c r="AL58" s="399"/>
      <c r="AM58" s="399"/>
      <c r="AN58" s="399"/>
      <c r="AO58" s="399"/>
      <c r="AP58" s="399"/>
      <c r="AQ58" s="399"/>
      <c r="AR58" s="399"/>
      <c r="AS58" s="399"/>
      <c r="AT58" s="399"/>
      <c r="AU58" s="399"/>
      <c r="AV58" s="399"/>
      <c r="AW58" s="399"/>
      <c r="AX58" s="399"/>
      <c r="AY58" s="399"/>
      <c r="AZ58" s="399"/>
      <c r="BA58" s="399"/>
      <c r="BB58" s="399"/>
      <c r="BC58" s="399"/>
      <c r="BD58" s="399"/>
      <c r="BE58" s="399"/>
      <c r="BF58" s="399"/>
      <c r="BG58" s="399"/>
      <c r="BH58" s="399"/>
      <c r="BI58" s="399"/>
      <c r="BJ58" s="399"/>
      <c r="BK58" s="399"/>
      <c r="BL58" s="399"/>
      <c r="BM58" s="399"/>
      <c r="BN58" s="399"/>
      <c r="BO58" s="399"/>
      <c r="BP58" s="399"/>
      <c r="BQ58" s="399"/>
      <c r="BR58" s="399"/>
      <c r="BS58" s="399"/>
      <c r="BT58" s="399"/>
      <c r="BU58" s="399"/>
      <c r="BV58" s="399"/>
      <c r="BW58" s="399"/>
      <c r="BX58" s="399"/>
      <c r="BY58" s="399"/>
      <c r="BZ58" s="399"/>
      <c r="CA58" s="399"/>
      <c r="CB58" s="399"/>
      <c r="CC58" s="399"/>
      <c r="CD58" s="399"/>
      <c r="CE58" s="399"/>
      <c r="CF58" s="399"/>
      <c r="CG58" s="399"/>
      <c r="CH58" s="399"/>
      <c r="CI58" s="399"/>
      <c r="CJ58" s="399"/>
      <c r="CK58" s="399"/>
      <c r="CL58" s="399"/>
      <c r="CM58" s="399"/>
      <c r="CN58" s="399"/>
      <c r="CO58" s="399"/>
      <c r="CP58" s="399"/>
      <c r="CQ58" s="399"/>
      <c r="CR58" s="399"/>
      <c r="CS58" s="399"/>
      <c r="CT58" s="399"/>
      <c r="CU58" s="399"/>
      <c r="CV58" s="399"/>
      <c r="CW58" s="399"/>
      <c r="CX58" s="399"/>
      <c r="CY58" s="399"/>
      <c r="CZ58" s="399"/>
      <c r="DA58" s="399"/>
      <c r="DB58" s="399"/>
      <c r="DC58" s="399"/>
      <c r="DD58" s="399"/>
      <c r="DE58" s="399"/>
      <c r="DF58" s="399"/>
      <c r="DG58" s="399"/>
      <c r="DH58" s="399"/>
      <c r="DI58" s="399"/>
      <c r="DJ58" s="399"/>
      <c r="DK58" s="399"/>
      <c r="DL58" s="399"/>
      <c r="DM58" s="399"/>
      <c r="DN58" s="399"/>
      <c r="DO58" s="399"/>
      <c r="DP58" s="399"/>
      <c r="DQ58" s="399"/>
      <c r="DR58" s="399"/>
      <c r="DS58" s="399"/>
      <c r="DT58" s="399"/>
      <c r="DU58" s="399"/>
      <c r="DV58" s="399"/>
      <c r="DW58" s="399"/>
      <c r="DX58" s="399"/>
      <c r="DY58" s="399"/>
      <c r="DZ58" s="399"/>
      <c r="EA58" s="399"/>
      <c r="EB58" s="399"/>
      <c r="EC58" s="399"/>
      <c r="ED58" s="399"/>
      <c r="EE58" s="399"/>
      <c r="EF58" s="399"/>
      <c r="EG58" s="399"/>
      <c r="EH58" s="399"/>
      <c r="EI58" s="399"/>
      <c r="EJ58" s="399"/>
      <c r="EK58" s="399"/>
      <c r="EL58" s="399"/>
      <c r="EM58" s="399"/>
      <c r="EN58" s="399"/>
      <c r="EO58" s="399"/>
      <c r="EP58" s="399"/>
      <c r="EQ58" s="399"/>
      <c r="ER58" s="399"/>
      <c r="ES58" s="399"/>
      <c r="ET58" s="399"/>
      <c r="EU58" s="399"/>
      <c r="EV58" s="399"/>
      <c r="EW58" s="399"/>
      <c r="EX58" s="399"/>
      <c r="EY58" s="399"/>
      <c r="EZ58" s="399"/>
      <c r="FA58" s="399"/>
      <c r="FB58" s="399"/>
      <c r="FC58" s="399"/>
      <c r="FD58" s="399"/>
      <c r="FE58" s="399"/>
      <c r="FF58" s="399"/>
      <c r="FG58" s="399"/>
      <c r="FH58" s="399"/>
      <c r="FI58" s="399"/>
      <c r="FJ58" s="399"/>
      <c r="FK58" s="399"/>
      <c r="FL58" s="399"/>
      <c r="FM58" s="399"/>
      <c r="FN58" s="399"/>
      <c r="FO58" s="399"/>
      <c r="FP58" s="399"/>
      <c r="FQ58" s="399"/>
      <c r="FR58" s="399"/>
      <c r="FS58" s="399"/>
      <c r="FT58" s="399"/>
      <c r="FU58" s="399"/>
      <c r="FV58" s="399"/>
      <c r="FW58" s="399"/>
      <c r="FX58" s="399"/>
      <c r="FY58" s="399"/>
      <c r="FZ58" s="399"/>
      <c r="GA58" s="399"/>
      <c r="GB58" s="399"/>
      <c r="GC58" s="399"/>
      <c r="GD58" s="399"/>
      <c r="GE58" s="399"/>
      <c r="GF58" s="399"/>
      <c r="GG58" s="399"/>
      <c r="GH58" s="399"/>
      <c r="GI58" s="399"/>
      <c r="GJ58" s="399"/>
      <c r="GK58" s="399"/>
      <c r="GL58" s="399"/>
      <c r="GM58" s="399"/>
      <c r="GN58" s="399"/>
      <c r="GO58" s="399"/>
      <c r="GP58" s="399"/>
      <c r="GQ58" s="399"/>
      <c r="GR58" s="399"/>
      <c r="GS58" s="399"/>
      <c r="GT58" s="399"/>
      <c r="GU58" s="399"/>
      <c r="GV58" s="399"/>
      <c r="GW58" s="399"/>
      <c r="GX58" s="399"/>
      <c r="GY58" s="399"/>
      <c r="GZ58" s="399"/>
      <c r="HA58" s="399"/>
      <c r="HB58" s="399"/>
      <c r="HC58" s="399"/>
      <c r="HD58" s="399"/>
      <c r="HE58" s="399"/>
      <c r="HF58" s="399"/>
      <c r="HG58" s="399"/>
      <c r="HH58" s="399"/>
      <c r="HI58" s="399"/>
      <c r="HJ58" s="399"/>
      <c r="HK58" s="399"/>
      <c r="HL58" s="399"/>
      <c r="HM58" s="399"/>
      <c r="HN58" s="399"/>
      <c r="HO58" s="399"/>
      <c r="HP58" s="399"/>
      <c r="HQ58" s="399"/>
      <c r="HR58" s="399"/>
      <c r="HS58" s="399"/>
      <c r="HT58" s="399"/>
      <c r="HU58" s="399"/>
      <c r="HV58" s="399"/>
      <c r="HW58" s="399"/>
      <c r="HX58" s="399"/>
      <c r="HY58" s="399"/>
      <c r="HZ58" s="399"/>
      <c r="IA58" s="399"/>
      <c r="IB58" s="399"/>
      <c r="IC58" s="399"/>
      <c r="ID58" s="399"/>
      <c r="IE58" s="399"/>
      <c r="IF58" s="399"/>
      <c r="IG58" s="399"/>
      <c r="IH58" s="399"/>
      <c r="II58" s="399"/>
      <c r="IJ58" s="399"/>
      <c r="IK58" s="399"/>
      <c r="IL58" s="399"/>
      <c r="IM58" s="399"/>
      <c r="IN58" s="399"/>
      <c r="IO58" s="399"/>
      <c r="IP58" s="399"/>
      <c r="IQ58" s="399"/>
      <c r="IR58" s="399"/>
      <c r="IS58" s="399"/>
      <c r="IT58" s="399"/>
      <c r="IU58" s="399"/>
      <c r="IV58" s="399"/>
    </row>
    <row r="59" spans="1:256" s="55" customFormat="1" ht="91.5" customHeight="1" x14ac:dyDescent="0.2">
      <c r="A59" s="324"/>
      <c r="B59" s="399"/>
      <c r="C59" s="399"/>
      <c r="D59" s="399"/>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c r="AE59" s="399"/>
      <c r="AF59" s="399"/>
      <c r="AG59" s="399"/>
      <c r="AH59" s="399"/>
      <c r="AI59" s="399"/>
      <c r="AJ59" s="399"/>
      <c r="AK59" s="399"/>
      <c r="AL59" s="399"/>
      <c r="AM59" s="399"/>
      <c r="AN59" s="399"/>
      <c r="AO59" s="399"/>
      <c r="AP59" s="399"/>
      <c r="AQ59" s="399"/>
      <c r="AR59" s="399"/>
      <c r="AS59" s="399"/>
      <c r="AT59" s="399"/>
      <c r="AU59" s="399"/>
      <c r="AV59" s="399"/>
      <c r="AW59" s="399"/>
      <c r="AX59" s="399"/>
      <c r="AY59" s="399"/>
      <c r="AZ59" s="399"/>
      <c r="BA59" s="399"/>
      <c r="BB59" s="399"/>
      <c r="BC59" s="399"/>
      <c r="BD59" s="399"/>
      <c r="BE59" s="399"/>
      <c r="BF59" s="399"/>
      <c r="BG59" s="399"/>
      <c r="BH59" s="399"/>
      <c r="BI59" s="399"/>
      <c r="BJ59" s="399"/>
      <c r="BK59" s="399"/>
      <c r="BL59" s="399"/>
      <c r="BM59" s="399"/>
      <c r="BN59" s="399"/>
      <c r="BO59" s="399"/>
      <c r="BP59" s="399"/>
      <c r="BQ59" s="399"/>
      <c r="BR59" s="399"/>
      <c r="BS59" s="399"/>
      <c r="BT59" s="399"/>
      <c r="BU59" s="399"/>
      <c r="BV59" s="399"/>
      <c r="BW59" s="399"/>
      <c r="BX59" s="399"/>
      <c r="BY59" s="399"/>
      <c r="BZ59" s="399"/>
      <c r="CA59" s="399"/>
      <c r="CB59" s="399"/>
      <c r="CC59" s="399"/>
      <c r="CD59" s="399"/>
      <c r="CE59" s="399"/>
      <c r="CF59" s="399"/>
      <c r="CG59" s="399"/>
      <c r="CH59" s="399"/>
      <c r="CI59" s="399"/>
      <c r="CJ59" s="399"/>
      <c r="CK59" s="399"/>
      <c r="CL59" s="399"/>
      <c r="CM59" s="399"/>
      <c r="CN59" s="399"/>
      <c r="CO59" s="399"/>
      <c r="CP59" s="399"/>
      <c r="CQ59" s="399"/>
      <c r="CR59" s="399"/>
      <c r="CS59" s="399"/>
      <c r="CT59" s="399"/>
      <c r="CU59" s="399"/>
      <c r="CV59" s="399"/>
      <c r="CW59" s="399"/>
      <c r="CX59" s="399"/>
      <c r="CY59" s="399"/>
      <c r="CZ59" s="399"/>
      <c r="DA59" s="399"/>
      <c r="DB59" s="399"/>
      <c r="DC59" s="399"/>
      <c r="DD59" s="399"/>
      <c r="DE59" s="399"/>
      <c r="DF59" s="399"/>
      <c r="DG59" s="399"/>
      <c r="DH59" s="399"/>
      <c r="DI59" s="399"/>
      <c r="DJ59" s="399"/>
      <c r="DK59" s="399"/>
      <c r="DL59" s="399"/>
      <c r="DM59" s="399"/>
      <c r="DN59" s="399"/>
      <c r="DO59" s="399"/>
      <c r="DP59" s="399"/>
      <c r="DQ59" s="399"/>
      <c r="DR59" s="399"/>
      <c r="DS59" s="399"/>
      <c r="DT59" s="399"/>
      <c r="DU59" s="399"/>
      <c r="DV59" s="399"/>
      <c r="DW59" s="399"/>
      <c r="DX59" s="399"/>
      <c r="DY59" s="399"/>
      <c r="DZ59" s="399"/>
      <c r="EA59" s="399"/>
      <c r="EB59" s="399"/>
      <c r="EC59" s="399"/>
      <c r="ED59" s="399"/>
      <c r="EE59" s="399"/>
      <c r="EF59" s="399"/>
      <c r="EG59" s="399"/>
      <c r="EH59" s="399"/>
      <c r="EI59" s="399"/>
      <c r="EJ59" s="399"/>
      <c r="EK59" s="399"/>
      <c r="EL59" s="399"/>
      <c r="EM59" s="399"/>
      <c r="EN59" s="399"/>
      <c r="EO59" s="399"/>
      <c r="EP59" s="399"/>
      <c r="EQ59" s="399"/>
      <c r="ER59" s="399"/>
      <c r="ES59" s="399"/>
      <c r="ET59" s="399"/>
      <c r="EU59" s="399"/>
      <c r="EV59" s="399"/>
      <c r="EW59" s="399"/>
      <c r="EX59" s="399"/>
      <c r="EY59" s="399"/>
      <c r="EZ59" s="399"/>
      <c r="FA59" s="399"/>
      <c r="FB59" s="399"/>
      <c r="FC59" s="399"/>
      <c r="FD59" s="399"/>
      <c r="FE59" s="399"/>
      <c r="FF59" s="399"/>
      <c r="FG59" s="399"/>
      <c r="FH59" s="399"/>
      <c r="FI59" s="399"/>
      <c r="FJ59" s="399"/>
      <c r="FK59" s="399"/>
      <c r="FL59" s="399"/>
      <c r="FM59" s="399"/>
      <c r="FN59" s="399"/>
      <c r="FO59" s="399"/>
      <c r="FP59" s="399"/>
      <c r="FQ59" s="399"/>
      <c r="FR59" s="399"/>
      <c r="FS59" s="399"/>
      <c r="FT59" s="399"/>
      <c r="FU59" s="399"/>
      <c r="FV59" s="399"/>
      <c r="FW59" s="399"/>
      <c r="FX59" s="399"/>
      <c r="FY59" s="399"/>
      <c r="FZ59" s="399"/>
      <c r="GA59" s="399"/>
      <c r="GB59" s="399"/>
      <c r="GC59" s="399"/>
      <c r="GD59" s="399"/>
      <c r="GE59" s="399"/>
      <c r="GF59" s="399"/>
      <c r="GG59" s="399"/>
      <c r="GH59" s="399"/>
      <c r="GI59" s="399"/>
      <c r="GJ59" s="399"/>
      <c r="GK59" s="399"/>
      <c r="GL59" s="399"/>
      <c r="GM59" s="399"/>
      <c r="GN59" s="399"/>
      <c r="GO59" s="399"/>
      <c r="GP59" s="399"/>
      <c r="GQ59" s="399"/>
      <c r="GR59" s="399"/>
      <c r="GS59" s="399"/>
      <c r="GT59" s="399"/>
      <c r="GU59" s="399"/>
      <c r="GV59" s="399"/>
      <c r="GW59" s="399"/>
      <c r="GX59" s="399"/>
      <c r="GY59" s="399"/>
      <c r="GZ59" s="399"/>
      <c r="HA59" s="399"/>
      <c r="HB59" s="399"/>
      <c r="HC59" s="399"/>
      <c r="HD59" s="399"/>
      <c r="HE59" s="399"/>
      <c r="HF59" s="399"/>
      <c r="HG59" s="399"/>
      <c r="HH59" s="399"/>
      <c r="HI59" s="399"/>
      <c r="HJ59" s="399"/>
      <c r="HK59" s="399"/>
      <c r="HL59" s="399"/>
      <c r="HM59" s="399"/>
      <c r="HN59" s="399"/>
      <c r="HO59" s="399"/>
      <c r="HP59" s="399"/>
      <c r="HQ59" s="399"/>
      <c r="HR59" s="399"/>
      <c r="HS59" s="399"/>
      <c r="HT59" s="399"/>
      <c r="HU59" s="399"/>
      <c r="HV59" s="399"/>
      <c r="HW59" s="399"/>
      <c r="HX59" s="399"/>
      <c r="HY59" s="399"/>
      <c r="HZ59" s="399"/>
      <c r="IA59" s="399"/>
      <c r="IB59" s="399"/>
      <c r="IC59" s="399"/>
      <c r="ID59" s="399"/>
      <c r="IE59" s="399"/>
      <c r="IF59" s="399"/>
      <c r="IG59" s="399"/>
      <c r="IH59" s="399"/>
      <c r="II59" s="399"/>
      <c r="IJ59" s="399"/>
      <c r="IK59" s="399"/>
      <c r="IL59" s="399"/>
      <c r="IM59" s="399"/>
      <c r="IN59" s="399"/>
      <c r="IO59" s="399"/>
      <c r="IP59" s="399"/>
      <c r="IQ59" s="399"/>
      <c r="IR59" s="399"/>
      <c r="IS59" s="399"/>
      <c r="IT59" s="399"/>
      <c r="IU59" s="399"/>
      <c r="IV59" s="399"/>
    </row>
    <row r="60" spans="1:256" s="55" customFormat="1" ht="27.75" customHeight="1" x14ac:dyDescent="0.2">
      <c r="A60" s="324"/>
      <c r="B60" s="402" t="s">
        <v>127</v>
      </c>
      <c r="C60" s="402"/>
      <c r="D60" s="402"/>
      <c r="E60" s="402"/>
      <c r="F60" s="402"/>
      <c r="G60" s="297"/>
      <c r="H60" s="297"/>
      <c r="I60" s="297"/>
      <c r="J60" s="297"/>
      <c r="K60" s="297"/>
      <c r="L60" s="297"/>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297"/>
      <c r="AP60" s="297"/>
      <c r="AQ60" s="297"/>
      <c r="AR60" s="297"/>
      <c r="AS60" s="297"/>
      <c r="AT60" s="297"/>
      <c r="AU60" s="297"/>
      <c r="AV60" s="297"/>
      <c r="AW60" s="297"/>
      <c r="AX60" s="297"/>
      <c r="AY60" s="297"/>
      <c r="AZ60" s="297"/>
      <c r="BA60" s="297"/>
      <c r="BB60" s="297"/>
      <c r="BC60" s="297"/>
      <c r="BD60" s="297"/>
      <c r="BE60" s="297"/>
      <c r="BF60" s="297"/>
      <c r="BG60" s="297"/>
      <c r="BH60" s="297"/>
      <c r="BI60" s="297"/>
      <c r="BJ60" s="297"/>
      <c r="BK60" s="297"/>
      <c r="BL60" s="297"/>
      <c r="BM60" s="297"/>
      <c r="BN60" s="297"/>
      <c r="BO60" s="297"/>
      <c r="BP60" s="297"/>
      <c r="BQ60" s="297"/>
      <c r="BR60" s="297"/>
      <c r="BS60" s="297"/>
      <c r="BT60" s="297"/>
      <c r="BU60" s="297"/>
      <c r="BV60" s="297"/>
      <c r="BW60" s="297"/>
      <c r="BX60" s="297"/>
      <c r="BY60" s="297"/>
      <c r="BZ60" s="297"/>
      <c r="CA60" s="297"/>
      <c r="CB60" s="297"/>
      <c r="CC60" s="297"/>
      <c r="CD60" s="297"/>
      <c r="CE60" s="297"/>
      <c r="CF60" s="297"/>
      <c r="CG60" s="297"/>
      <c r="CH60" s="297"/>
      <c r="CI60" s="297"/>
      <c r="CJ60" s="297"/>
      <c r="CK60" s="297"/>
      <c r="CL60" s="297"/>
      <c r="CM60" s="297"/>
      <c r="CN60" s="297"/>
      <c r="CO60" s="297"/>
      <c r="CP60" s="297"/>
      <c r="CQ60" s="297"/>
      <c r="CR60" s="297"/>
      <c r="CS60" s="297"/>
      <c r="CT60" s="297"/>
      <c r="CU60" s="297"/>
      <c r="CV60" s="297"/>
      <c r="CW60" s="297"/>
      <c r="CX60" s="297"/>
      <c r="CY60" s="297"/>
      <c r="CZ60" s="297"/>
      <c r="DA60" s="297"/>
      <c r="DB60" s="297"/>
      <c r="DC60" s="297"/>
      <c r="DD60" s="297"/>
      <c r="DE60" s="297"/>
      <c r="DF60" s="297"/>
      <c r="DG60" s="297"/>
      <c r="DH60" s="297"/>
      <c r="DI60" s="297"/>
      <c r="DJ60" s="297"/>
      <c r="DK60" s="297"/>
      <c r="DL60" s="297"/>
      <c r="DM60" s="297"/>
      <c r="DN60" s="297"/>
      <c r="DO60" s="297"/>
      <c r="DP60" s="297"/>
      <c r="DQ60" s="297"/>
      <c r="DR60" s="297"/>
      <c r="DS60" s="297"/>
      <c r="DT60" s="297"/>
      <c r="DU60" s="297"/>
      <c r="DV60" s="297"/>
      <c r="DW60" s="297"/>
      <c r="DX60" s="297"/>
      <c r="DY60" s="297"/>
      <c r="DZ60" s="297"/>
      <c r="EA60" s="297"/>
      <c r="EB60" s="297"/>
      <c r="EC60" s="297"/>
      <c r="ED60" s="297"/>
      <c r="EE60" s="297"/>
      <c r="EF60" s="297"/>
      <c r="EG60" s="297"/>
      <c r="EH60" s="297"/>
      <c r="EI60" s="297"/>
      <c r="EJ60" s="297"/>
      <c r="EK60" s="297"/>
      <c r="EL60" s="297"/>
      <c r="EM60" s="297"/>
      <c r="EN60" s="297"/>
      <c r="EO60" s="297"/>
      <c r="EP60" s="297"/>
      <c r="EQ60" s="297"/>
      <c r="ER60" s="297"/>
      <c r="ES60" s="297"/>
      <c r="ET60" s="297"/>
      <c r="EU60" s="297"/>
      <c r="EV60" s="297"/>
      <c r="EW60" s="297"/>
      <c r="EX60" s="297"/>
      <c r="EY60" s="297"/>
      <c r="EZ60" s="297"/>
      <c r="FA60" s="297"/>
      <c r="FB60" s="297"/>
      <c r="FC60" s="297"/>
      <c r="FD60" s="297"/>
      <c r="FE60" s="297"/>
      <c r="FF60" s="297"/>
      <c r="FG60" s="297"/>
      <c r="FH60" s="297"/>
      <c r="FI60" s="297"/>
      <c r="FJ60" s="297"/>
      <c r="FK60" s="297"/>
      <c r="FL60" s="297"/>
      <c r="FM60" s="297"/>
      <c r="FN60" s="297"/>
      <c r="FO60" s="297"/>
      <c r="FP60" s="297"/>
      <c r="FQ60" s="297"/>
      <c r="FR60" s="297"/>
      <c r="FS60" s="297"/>
      <c r="FT60" s="297"/>
      <c r="FU60" s="297"/>
      <c r="FV60" s="297"/>
      <c r="FW60" s="297"/>
      <c r="FX60" s="297"/>
      <c r="FY60" s="297"/>
      <c r="FZ60" s="297"/>
      <c r="GA60" s="297"/>
      <c r="GB60" s="297"/>
      <c r="GC60" s="297"/>
      <c r="GD60" s="297"/>
      <c r="GE60" s="297"/>
      <c r="GF60" s="297"/>
      <c r="GG60" s="297"/>
      <c r="GH60" s="297"/>
      <c r="GI60" s="297"/>
      <c r="GJ60" s="297"/>
      <c r="GK60" s="297"/>
      <c r="GL60" s="297"/>
      <c r="GM60" s="297"/>
      <c r="GN60" s="297"/>
      <c r="GO60" s="297"/>
      <c r="GP60" s="297"/>
      <c r="GQ60" s="297"/>
      <c r="GR60" s="297"/>
      <c r="GS60" s="297"/>
      <c r="GT60" s="297"/>
      <c r="GU60" s="297"/>
      <c r="GV60" s="297"/>
      <c r="GW60" s="297"/>
      <c r="GX60" s="297"/>
      <c r="GY60" s="297"/>
      <c r="GZ60" s="297"/>
      <c r="HA60" s="297"/>
      <c r="HB60" s="297"/>
      <c r="HC60" s="297"/>
      <c r="HD60" s="297"/>
      <c r="HE60" s="297"/>
      <c r="HF60" s="297"/>
      <c r="HG60" s="297"/>
      <c r="HH60" s="297"/>
      <c r="HI60" s="297"/>
      <c r="HJ60" s="297"/>
      <c r="HK60" s="297"/>
      <c r="HL60" s="297"/>
      <c r="HM60" s="297"/>
      <c r="HN60" s="297"/>
      <c r="HO60" s="297"/>
      <c r="HP60" s="297"/>
      <c r="HQ60" s="297"/>
      <c r="HR60" s="297"/>
      <c r="HS60" s="297"/>
      <c r="HT60" s="297"/>
      <c r="HU60" s="297"/>
      <c r="HV60" s="297"/>
      <c r="HW60" s="297"/>
      <c r="HX60" s="297"/>
      <c r="HY60" s="297"/>
      <c r="HZ60" s="297"/>
      <c r="IA60" s="297"/>
      <c r="IB60" s="297"/>
      <c r="IC60" s="297"/>
      <c r="ID60" s="297"/>
      <c r="IE60" s="297"/>
      <c r="IF60" s="297"/>
      <c r="IG60" s="297"/>
      <c r="IH60" s="297"/>
      <c r="II60" s="297"/>
      <c r="IJ60" s="297"/>
      <c r="IK60" s="297"/>
      <c r="IL60" s="297"/>
      <c r="IM60" s="297"/>
      <c r="IN60" s="297"/>
      <c r="IO60" s="297"/>
      <c r="IP60" s="297"/>
      <c r="IQ60" s="297"/>
      <c r="IR60" s="297"/>
      <c r="IS60" s="297"/>
      <c r="IT60" s="297"/>
      <c r="IU60" s="297"/>
      <c r="IV60" s="297"/>
    </row>
    <row r="61" spans="1:256" s="55" customFormat="1" ht="33" customHeight="1" x14ac:dyDescent="0.2">
      <c r="A61" s="324"/>
      <c r="B61" s="413" t="s">
        <v>128</v>
      </c>
      <c r="C61" s="413"/>
      <c r="D61" s="413"/>
      <c r="E61" s="413"/>
      <c r="F61" s="413"/>
      <c r="G61" s="297"/>
      <c r="H61" s="297"/>
      <c r="I61" s="297"/>
      <c r="J61" s="297"/>
      <c r="K61" s="297"/>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297"/>
      <c r="AP61" s="297"/>
      <c r="AQ61" s="297"/>
      <c r="AR61" s="297"/>
      <c r="AS61" s="297"/>
      <c r="AT61" s="297"/>
      <c r="AU61" s="297"/>
      <c r="AV61" s="297"/>
      <c r="AW61" s="297"/>
      <c r="AX61" s="297"/>
      <c r="AY61" s="297"/>
      <c r="AZ61" s="297"/>
      <c r="BA61" s="297"/>
      <c r="BB61" s="297"/>
      <c r="BC61" s="297"/>
      <c r="BD61" s="297"/>
      <c r="BE61" s="297"/>
      <c r="BF61" s="297"/>
      <c r="BG61" s="297"/>
      <c r="BH61" s="297"/>
      <c r="BI61" s="297"/>
      <c r="BJ61" s="297"/>
      <c r="BK61" s="297"/>
      <c r="BL61" s="297"/>
      <c r="BM61" s="297"/>
      <c r="BN61" s="297"/>
      <c r="BO61" s="297"/>
      <c r="BP61" s="297"/>
      <c r="BQ61" s="297"/>
      <c r="BR61" s="297"/>
      <c r="BS61" s="297"/>
      <c r="BT61" s="297"/>
      <c r="BU61" s="297"/>
      <c r="BV61" s="297"/>
      <c r="BW61" s="297"/>
      <c r="BX61" s="297"/>
      <c r="BY61" s="297"/>
      <c r="BZ61" s="297"/>
      <c r="CA61" s="297"/>
      <c r="CB61" s="297"/>
      <c r="CC61" s="297"/>
      <c r="CD61" s="297"/>
      <c r="CE61" s="297"/>
      <c r="CF61" s="297"/>
      <c r="CG61" s="297"/>
      <c r="CH61" s="297"/>
      <c r="CI61" s="297"/>
      <c r="CJ61" s="297"/>
      <c r="CK61" s="297"/>
      <c r="CL61" s="297"/>
      <c r="CM61" s="297"/>
      <c r="CN61" s="297"/>
      <c r="CO61" s="297"/>
      <c r="CP61" s="297"/>
      <c r="CQ61" s="297"/>
      <c r="CR61" s="297"/>
      <c r="CS61" s="297"/>
      <c r="CT61" s="297"/>
      <c r="CU61" s="297"/>
      <c r="CV61" s="297"/>
      <c r="CW61" s="297"/>
      <c r="CX61" s="297"/>
      <c r="CY61" s="297"/>
      <c r="CZ61" s="297"/>
      <c r="DA61" s="297"/>
      <c r="DB61" s="297"/>
      <c r="DC61" s="297"/>
      <c r="DD61" s="297"/>
      <c r="DE61" s="297"/>
      <c r="DF61" s="297"/>
      <c r="DG61" s="297"/>
      <c r="DH61" s="297"/>
      <c r="DI61" s="297"/>
      <c r="DJ61" s="297"/>
      <c r="DK61" s="297"/>
      <c r="DL61" s="297"/>
      <c r="DM61" s="297"/>
      <c r="DN61" s="297"/>
      <c r="DO61" s="297"/>
      <c r="DP61" s="297"/>
      <c r="DQ61" s="297"/>
      <c r="DR61" s="297"/>
      <c r="DS61" s="297"/>
      <c r="DT61" s="297"/>
      <c r="DU61" s="297"/>
      <c r="DV61" s="297"/>
      <c r="DW61" s="297"/>
      <c r="DX61" s="297"/>
      <c r="DY61" s="297"/>
      <c r="DZ61" s="297"/>
      <c r="EA61" s="297"/>
      <c r="EB61" s="297"/>
      <c r="EC61" s="297"/>
      <c r="ED61" s="297"/>
      <c r="EE61" s="297"/>
      <c r="EF61" s="297"/>
      <c r="EG61" s="297"/>
      <c r="EH61" s="297"/>
      <c r="EI61" s="297"/>
      <c r="EJ61" s="297"/>
      <c r="EK61" s="297"/>
      <c r="EL61" s="297"/>
      <c r="EM61" s="297"/>
      <c r="EN61" s="297"/>
      <c r="EO61" s="297"/>
      <c r="EP61" s="297"/>
      <c r="EQ61" s="297"/>
      <c r="ER61" s="297"/>
      <c r="ES61" s="297"/>
      <c r="ET61" s="297"/>
      <c r="EU61" s="297"/>
      <c r="EV61" s="297"/>
      <c r="EW61" s="297"/>
      <c r="EX61" s="297"/>
      <c r="EY61" s="297"/>
      <c r="EZ61" s="297"/>
      <c r="FA61" s="297"/>
      <c r="FB61" s="297"/>
      <c r="FC61" s="297"/>
      <c r="FD61" s="297"/>
      <c r="FE61" s="297"/>
      <c r="FF61" s="297"/>
      <c r="FG61" s="297"/>
      <c r="FH61" s="297"/>
      <c r="FI61" s="297"/>
      <c r="FJ61" s="297"/>
      <c r="FK61" s="297"/>
      <c r="FL61" s="297"/>
      <c r="FM61" s="297"/>
      <c r="FN61" s="297"/>
      <c r="FO61" s="297"/>
      <c r="FP61" s="297"/>
      <c r="FQ61" s="297"/>
      <c r="FR61" s="297"/>
      <c r="FS61" s="297"/>
      <c r="FT61" s="297"/>
      <c r="FU61" s="297"/>
      <c r="FV61" s="297"/>
      <c r="FW61" s="297"/>
      <c r="FX61" s="297"/>
      <c r="FY61" s="297"/>
      <c r="FZ61" s="297"/>
      <c r="GA61" s="297"/>
      <c r="GB61" s="297"/>
      <c r="GC61" s="297"/>
      <c r="GD61" s="297"/>
      <c r="GE61" s="297"/>
      <c r="GF61" s="297"/>
      <c r="GG61" s="297"/>
      <c r="GH61" s="297"/>
      <c r="GI61" s="297"/>
      <c r="GJ61" s="297"/>
      <c r="GK61" s="297"/>
      <c r="GL61" s="297"/>
      <c r="GM61" s="297"/>
      <c r="GN61" s="297"/>
      <c r="GO61" s="297"/>
      <c r="GP61" s="297"/>
      <c r="GQ61" s="297"/>
      <c r="GR61" s="297"/>
      <c r="GS61" s="297"/>
      <c r="GT61" s="297"/>
      <c r="GU61" s="297"/>
      <c r="GV61" s="297"/>
      <c r="GW61" s="297"/>
      <c r="GX61" s="297"/>
      <c r="GY61" s="297"/>
      <c r="GZ61" s="297"/>
      <c r="HA61" s="297"/>
      <c r="HB61" s="297"/>
      <c r="HC61" s="297"/>
      <c r="HD61" s="297"/>
      <c r="HE61" s="297"/>
      <c r="HF61" s="297"/>
      <c r="HG61" s="297"/>
      <c r="HH61" s="297"/>
      <c r="HI61" s="297"/>
      <c r="HJ61" s="297"/>
      <c r="HK61" s="297"/>
      <c r="HL61" s="297"/>
      <c r="HM61" s="297"/>
      <c r="HN61" s="297"/>
      <c r="HO61" s="297"/>
      <c r="HP61" s="297"/>
      <c r="HQ61" s="297"/>
      <c r="HR61" s="297"/>
      <c r="HS61" s="297"/>
      <c r="HT61" s="297"/>
      <c r="HU61" s="297"/>
      <c r="HV61" s="297"/>
      <c r="HW61" s="297"/>
      <c r="HX61" s="297"/>
      <c r="HY61" s="297"/>
      <c r="HZ61" s="297"/>
      <c r="IA61" s="297"/>
      <c r="IB61" s="297"/>
      <c r="IC61" s="297"/>
      <c r="ID61" s="297"/>
      <c r="IE61" s="297"/>
      <c r="IF61" s="297"/>
      <c r="IG61" s="297"/>
      <c r="IH61" s="297"/>
      <c r="II61" s="297"/>
      <c r="IJ61" s="297"/>
      <c r="IK61" s="297"/>
      <c r="IL61" s="297"/>
      <c r="IM61" s="297"/>
      <c r="IN61" s="297"/>
      <c r="IO61" s="297"/>
      <c r="IP61" s="297"/>
      <c r="IQ61" s="297"/>
      <c r="IR61" s="297"/>
      <c r="IS61" s="297"/>
      <c r="IT61" s="297"/>
      <c r="IU61" s="297"/>
      <c r="IV61" s="297"/>
    </row>
    <row r="62" spans="1:256" s="55" customFormat="1" ht="26.25" customHeight="1" x14ac:dyDescent="0.2">
      <c r="A62" s="324"/>
      <c r="B62" s="414" t="s">
        <v>129</v>
      </c>
      <c r="C62" s="414"/>
      <c r="D62" s="414"/>
      <c r="E62" s="414"/>
      <c r="F62" s="414"/>
      <c r="G62" s="297"/>
      <c r="H62" s="297"/>
      <c r="I62" s="297"/>
      <c r="J62" s="297"/>
      <c r="K62" s="297"/>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297"/>
      <c r="AP62" s="297"/>
      <c r="AQ62" s="297"/>
      <c r="AR62" s="297"/>
      <c r="AS62" s="297"/>
      <c r="AT62" s="297"/>
      <c r="AU62" s="297"/>
      <c r="AV62" s="297"/>
      <c r="AW62" s="297"/>
      <c r="AX62" s="297"/>
      <c r="AY62" s="297"/>
      <c r="AZ62" s="297"/>
      <c r="BA62" s="297"/>
      <c r="BB62" s="297"/>
      <c r="BC62" s="297"/>
      <c r="BD62" s="297"/>
      <c r="BE62" s="297"/>
      <c r="BF62" s="297"/>
      <c r="BG62" s="297"/>
      <c r="BH62" s="297"/>
      <c r="BI62" s="297"/>
      <c r="BJ62" s="297"/>
      <c r="BK62" s="297"/>
      <c r="BL62" s="297"/>
      <c r="BM62" s="297"/>
      <c r="BN62" s="297"/>
      <c r="BO62" s="297"/>
      <c r="BP62" s="297"/>
      <c r="BQ62" s="297"/>
      <c r="BR62" s="297"/>
      <c r="BS62" s="297"/>
      <c r="BT62" s="297"/>
      <c r="BU62" s="297"/>
      <c r="BV62" s="297"/>
      <c r="BW62" s="297"/>
      <c r="BX62" s="297"/>
      <c r="BY62" s="297"/>
      <c r="BZ62" s="297"/>
      <c r="CA62" s="297"/>
      <c r="CB62" s="297"/>
      <c r="CC62" s="297"/>
      <c r="CD62" s="297"/>
      <c r="CE62" s="297"/>
      <c r="CF62" s="297"/>
      <c r="CG62" s="297"/>
      <c r="CH62" s="297"/>
      <c r="CI62" s="297"/>
      <c r="CJ62" s="297"/>
      <c r="CK62" s="297"/>
      <c r="CL62" s="297"/>
      <c r="CM62" s="297"/>
      <c r="CN62" s="297"/>
      <c r="CO62" s="297"/>
      <c r="CP62" s="297"/>
      <c r="CQ62" s="297"/>
      <c r="CR62" s="297"/>
      <c r="CS62" s="297"/>
      <c r="CT62" s="297"/>
      <c r="CU62" s="297"/>
      <c r="CV62" s="297"/>
      <c r="CW62" s="297"/>
      <c r="CX62" s="297"/>
      <c r="CY62" s="297"/>
      <c r="CZ62" s="297"/>
      <c r="DA62" s="297"/>
      <c r="DB62" s="297"/>
      <c r="DC62" s="297"/>
      <c r="DD62" s="297"/>
      <c r="DE62" s="297"/>
      <c r="DF62" s="297"/>
      <c r="DG62" s="297"/>
      <c r="DH62" s="297"/>
      <c r="DI62" s="297"/>
      <c r="DJ62" s="297"/>
      <c r="DK62" s="297"/>
      <c r="DL62" s="297"/>
      <c r="DM62" s="297"/>
      <c r="DN62" s="297"/>
      <c r="DO62" s="297"/>
      <c r="DP62" s="297"/>
      <c r="DQ62" s="297"/>
      <c r="DR62" s="297"/>
      <c r="DS62" s="297"/>
      <c r="DT62" s="297"/>
      <c r="DU62" s="297"/>
      <c r="DV62" s="297"/>
      <c r="DW62" s="297"/>
      <c r="DX62" s="297"/>
      <c r="DY62" s="297"/>
      <c r="DZ62" s="297"/>
      <c r="EA62" s="297"/>
      <c r="EB62" s="297"/>
      <c r="EC62" s="297"/>
      <c r="ED62" s="297"/>
      <c r="EE62" s="297"/>
      <c r="EF62" s="297"/>
      <c r="EG62" s="297"/>
      <c r="EH62" s="297"/>
      <c r="EI62" s="297"/>
      <c r="EJ62" s="297"/>
      <c r="EK62" s="297"/>
      <c r="EL62" s="297"/>
      <c r="EM62" s="297"/>
      <c r="EN62" s="297"/>
      <c r="EO62" s="297"/>
      <c r="EP62" s="297"/>
      <c r="EQ62" s="297"/>
      <c r="ER62" s="297"/>
      <c r="ES62" s="297"/>
      <c r="ET62" s="297"/>
      <c r="EU62" s="297"/>
      <c r="EV62" s="297"/>
      <c r="EW62" s="297"/>
      <c r="EX62" s="297"/>
      <c r="EY62" s="297"/>
      <c r="EZ62" s="297"/>
      <c r="FA62" s="297"/>
      <c r="FB62" s="297"/>
      <c r="FC62" s="297"/>
      <c r="FD62" s="297"/>
      <c r="FE62" s="297"/>
      <c r="FF62" s="297"/>
      <c r="FG62" s="297"/>
      <c r="FH62" s="297"/>
      <c r="FI62" s="297"/>
      <c r="FJ62" s="297"/>
      <c r="FK62" s="297"/>
      <c r="FL62" s="297"/>
      <c r="FM62" s="297"/>
      <c r="FN62" s="297"/>
      <c r="FO62" s="297"/>
      <c r="FP62" s="297"/>
      <c r="FQ62" s="297"/>
      <c r="FR62" s="297"/>
      <c r="FS62" s="297"/>
      <c r="FT62" s="297"/>
      <c r="FU62" s="297"/>
      <c r="FV62" s="297"/>
      <c r="FW62" s="297"/>
      <c r="FX62" s="297"/>
      <c r="FY62" s="297"/>
      <c r="FZ62" s="297"/>
      <c r="GA62" s="297"/>
      <c r="GB62" s="297"/>
      <c r="GC62" s="297"/>
      <c r="GD62" s="297"/>
      <c r="GE62" s="297"/>
      <c r="GF62" s="297"/>
      <c r="GG62" s="297"/>
      <c r="GH62" s="297"/>
      <c r="GI62" s="297"/>
      <c r="GJ62" s="297"/>
      <c r="GK62" s="297"/>
      <c r="GL62" s="297"/>
      <c r="GM62" s="297"/>
      <c r="GN62" s="297"/>
      <c r="GO62" s="297"/>
      <c r="GP62" s="297"/>
      <c r="GQ62" s="297"/>
      <c r="GR62" s="297"/>
      <c r="GS62" s="297"/>
      <c r="GT62" s="297"/>
      <c r="GU62" s="297"/>
      <c r="GV62" s="297"/>
      <c r="GW62" s="297"/>
      <c r="GX62" s="297"/>
      <c r="GY62" s="297"/>
      <c r="GZ62" s="297"/>
      <c r="HA62" s="297"/>
      <c r="HB62" s="297"/>
      <c r="HC62" s="297"/>
      <c r="HD62" s="297"/>
      <c r="HE62" s="297"/>
      <c r="HF62" s="297"/>
      <c r="HG62" s="297"/>
      <c r="HH62" s="297"/>
      <c r="HI62" s="297"/>
      <c r="HJ62" s="297"/>
      <c r="HK62" s="297"/>
      <c r="HL62" s="297"/>
      <c r="HM62" s="297"/>
      <c r="HN62" s="297"/>
      <c r="HO62" s="297"/>
      <c r="HP62" s="297"/>
      <c r="HQ62" s="297"/>
      <c r="HR62" s="297"/>
      <c r="HS62" s="297"/>
      <c r="HT62" s="297"/>
      <c r="HU62" s="297"/>
      <c r="HV62" s="297"/>
      <c r="HW62" s="297"/>
      <c r="HX62" s="297"/>
      <c r="HY62" s="297"/>
      <c r="HZ62" s="297"/>
      <c r="IA62" s="297"/>
      <c r="IB62" s="297"/>
      <c r="IC62" s="297"/>
      <c r="ID62" s="297"/>
      <c r="IE62" s="297"/>
      <c r="IF62" s="297"/>
      <c r="IG62" s="297"/>
      <c r="IH62" s="297"/>
      <c r="II62" s="297"/>
      <c r="IJ62" s="297"/>
      <c r="IK62" s="297"/>
      <c r="IL62" s="297"/>
      <c r="IM62" s="297"/>
      <c r="IN62" s="297"/>
      <c r="IO62" s="297"/>
      <c r="IP62" s="297"/>
      <c r="IQ62" s="297"/>
      <c r="IR62" s="297"/>
      <c r="IS62" s="297"/>
      <c r="IT62" s="297"/>
      <c r="IU62" s="297"/>
      <c r="IV62" s="297"/>
    </row>
    <row r="63" spans="1:256" s="55" customFormat="1" ht="54.75" customHeight="1" x14ac:dyDescent="0.2">
      <c r="A63" s="324"/>
      <c r="B63" s="400"/>
      <c r="C63" s="387" t="s">
        <v>130</v>
      </c>
      <c r="D63" s="387" t="s">
        <v>131</v>
      </c>
      <c r="E63" s="387" t="s">
        <v>132</v>
      </c>
      <c r="F63" s="387" t="s">
        <v>133</v>
      </c>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297"/>
      <c r="AP63" s="297"/>
      <c r="AQ63" s="297"/>
      <c r="AR63" s="297"/>
      <c r="AS63" s="297"/>
      <c r="AT63" s="297"/>
      <c r="AU63" s="297"/>
      <c r="AV63" s="297"/>
      <c r="AW63" s="297"/>
      <c r="AX63" s="297"/>
      <c r="AY63" s="297"/>
      <c r="AZ63" s="297"/>
      <c r="BA63" s="297"/>
      <c r="BB63" s="297"/>
      <c r="BC63" s="297"/>
      <c r="BD63" s="297"/>
      <c r="BE63" s="297"/>
      <c r="BF63" s="297"/>
      <c r="BG63" s="297"/>
      <c r="BH63" s="297"/>
      <c r="BI63" s="297"/>
      <c r="BJ63" s="297"/>
      <c r="BK63" s="297"/>
      <c r="BL63" s="297"/>
      <c r="BM63" s="297"/>
      <c r="BN63" s="297"/>
      <c r="BO63" s="297"/>
      <c r="BP63" s="297"/>
      <c r="BQ63" s="297"/>
      <c r="BR63" s="297"/>
      <c r="BS63" s="297"/>
      <c r="BT63" s="297"/>
      <c r="BU63" s="297"/>
      <c r="BV63" s="297"/>
      <c r="BW63" s="297"/>
      <c r="BX63" s="297"/>
      <c r="BY63" s="297"/>
      <c r="BZ63" s="297"/>
      <c r="CA63" s="297"/>
      <c r="CB63" s="297"/>
      <c r="CC63" s="297"/>
      <c r="CD63" s="297"/>
      <c r="CE63" s="297"/>
      <c r="CF63" s="297"/>
      <c r="CG63" s="297"/>
      <c r="CH63" s="297"/>
      <c r="CI63" s="297"/>
      <c r="CJ63" s="297"/>
      <c r="CK63" s="297"/>
      <c r="CL63" s="297"/>
      <c r="CM63" s="297"/>
      <c r="CN63" s="297"/>
      <c r="CO63" s="297"/>
      <c r="CP63" s="297"/>
      <c r="CQ63" s="297"/>
      <c r="CR63" s="297"/>
      <c r="CS63" s="297"/>
      <c r="CT63" s="297"/>
      <c r="CU63" s="297"/>
      <c r="CV63" s="297"/>
      <c r="CW63" s="297"/>
      <c r="CX63" s="297"/>
      <c r="CY63" s="297"/>
      <c r="CZ63" s="297"/>
      <c r="DA63" s="297"/>
      <c r="DB63" s="297"/>
      <c r="DC63" s="297"/>
      <c r="DD63" s="297"/>
      <c r="DE63" s="297"/>
      <c r="DF63" s="297"/>
      <c r="DG63" s="297"/>
      <c r="DH63" s="297"/>
      <c r="DI63" s="297"/>
      <c r="DJ63" s="297"/>
      <c r="DK63" s="297"/>
      <c r="DL63" s="297"/>
      <c r="DM63" s="297"/>
      <c r="DN63" s="297"/>
      <c r="DO63" s="297"/>
      <c r="DP63" s="297"/>
      <c r="DQ63" s="297"/>
      <c r="DR63" s="297"/>
      <c r="DS63" s="297"/>
      <c r="DT63" s="297"/>
      <c r="DU63" s="297"/>
      <c r="DV63" s="297"/>
      <c r="DW63" s="297"/>
      <c r="DX63" s="297"/>
      <c r="DY63" s="297"/>
      <c r="DZ63" s="297"/>
      <c r="EA63" s="297"/>
      <c r="EB63" s="297"/>
      <c r="EC63" s="297"/>
      <c r="ED63" s="297"/>
      <c r="EE63" s="297"/>
      <c r="EF63" s="297"/>
      <c r="EG63" s="297"/>
      <c r="EH63" s="297"/>
      <c r="EI63" s="297"/>
      <c r="EJ63" s="297"/>
      <c r="EK63" s="297"/>
      <c r="EL63" s="297"/>
      <c r="EM63" s="297"/>
      <c r="EN63" s="297"/>
      <c r="EO63" s="297"/>
      <c r="EP63" s="297"/>
      <c r="EQ63" s="297"/>
      <c r="ER63" s="297"/>
      <c r="ES63" s="297"/>
      <c r="ET63" s="297"/>
      <c r="EU63" s="297"/>
      <c r="EV63" s="297"/>
      <c r="EW63" s="297"/>
      <c r="EX63" s="297"/>
      <c r="EY63" s="297"/>
      <c r="EZ63" s="297"/>
      <c r="FA63" s="297"/>
      <c r="FB63" s="297"/>
      <c r="FC63" s="297"/>
      <c r="FD63" s="297"/>
      <c r="FE63" s="297"/>
      <c r="FF63" s="297"/>
      <c r="FG63" s="297"/>
      <c r="FH63" s="297"/>
      <c r="FI63" s="297"/>
      <c r="FJ63" s="297"/>
      <c r="FK63" s="297"/>
      <c r="FL63" s="297"/>
      <c r="FM63" s="297"/>
      <c r="FN63" s="297"/>
      <c r="FO63" s="297"/>
      <c r="FP63" s="297"/>
      <c r="FQ63" s="297"/>
      <c r="FR63" s="297"/>
      <c r="FS63" s="297"/>
      <c r="FT63" s="297"/>
      <c r="FU63" s="297"/>
      <c r="FV63" s="297"/>
      <c r="FW63" s="297"/>
      <c r="FX63" s="297"/>
      <c r="FY63" s="297"/>
      <c r="FZ63" s="297"/>
      <c r="GA63" s="297"/>
      <c r="GB63" s="297"/>
      <c r="GC63" s="297"/>
      <c r="GD63" s="297"/>
      <c r="GE63" s="297"/>
      <c r="GF63" s="297"/>
      <c r="GG63" s="297"/>
      <c r="GH63" s="297"/>
      <c r="GI63" s="297"/>
      <c r="GJ63" s="297"/>
      <c r="GK63" s="297"/>
      <c r="GL63" s="297"/>
      <c r="GM63" s="297"/>
      <c r="GN63" s="297"/>
      <c r="GO63" s="297"/>
      <c r="GP63" s="297"/>
      <c r="GQ63" s="297"/>
      <c r="GR63" s="297"/>
      <c r="GS63" s="297"/>
      <c r="GT63" s="297"/>
      <c r="GU63" s="297"/>
      <c r="GV63" s="297"/>
      <c r="GW63" s="297"/>
      <c r="GX63" s="297"/>
      <c r="GY63" s="297"/>
      <c r="GZ63" s="297"/>
      <c r="HA63" s="297"/>
      <c r="HB63" s="297"/>
      <c r="HC63" s="297"/>
      <c r="HD63" s="297"/>
      <c r="HE63" s="297"/>
      <c r="HF63" s="297"/>
      <c r="HG63" s="297"/>
      <c r="HH63" s="297"/>
      <c r="HI63" s="297"/>
      <c r="HJ63" s="297"/>
      <c r="HK63" s="297"/>
      <c r="HL63" s="297"/>
      <c r="HM63" s="297"/>
      <c r="HN63" s="297"/>
      <c r="HO63" s="297"/>
      <c r="HP63" s="297"/>
      <c r="HQ63" s="297"/>
      <c r="HR63" s="297"/>
      <c r="HS63" s="297"/>
      <c r="HT63" s="297"/>
      <c r="HU63" s="297"/>
      <c r="HV63" s="297"/>
      <c r="HW63" s="297"/>
      <c r="HX63" s="297"/>
      <c r="HY63" s="297"/>
      <c r="HZ63" s="297"/>
      <c r="IA63" s="297"/>
      <c r="IB63" s="297"/>
      <c r="IC63" s="297"/>
      <c r="ID63" s="297"/>
      <c r="IE63" s="297"/>
      <c r="IF63" s="297"/>
      <c r="IG63" s="297"/>
      <c r="IH63" s="297"/>
      <c r="II63" s="297"/>
      <c r="IJ63" s="297"/>
      <c r="IK63" s="297"/>
      <c r="IL63" s="297"/>
      <c r="IM63" s="297"/>
      <c r="IN63" s="297"/>
      <c r="IO63" s="297"/>
      <c r="IP63" s="297"/>
      <c r="IQ63" s="297"/>
      <c r="IR63" s="297"/>
      <c r="IS63" s="297"/>
      <c r="IT63" s="297"/>
      <c r="IU63" s="297"/>
      <c r="IV63" s="297"/>
    </row>
    <row r="64" spans="1:256" s="55" customFormat="1" ht="15" customHeight="1" x14ac:dyDescent="0.2">
      <c r="A64" s="324"/>
      <c r="B64" s="401"/>
      <c r="C64" s="388"/>
      <c r="D64" s="388"/>
      <c r="E64" s="388"/>
      <c r="F64" s="388"/>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297"/>
      <c r="AP64" s="297"/>
      <c r="AQ64" s="297"/>
      <c r="AR64" s="297"/>
      <c r="AS64" s="297"/>
      <c r="AT64" s="297"/>
      <c r="AU64" s="297"/>
      <c r="AV64" s="297"/>
      <c r="AW64" s="297"/>
      <c r="AX64" s="297"/>
      <c r="AY64" s="297"/>
      <c r="AZ64" s="297"/>
      <c r="BA64" s="297"/>
      <c r="BB64" s="297"/>
      <c r="BC64" s="297"/>
      <c r="BD64" s="297"/>
      <c r="BE64" s="297"/>
      <c r="BF64" s="297"/>
      <c r="BG64" s="297"/>
      <c r="BH64" s="297"/>
      <c r="BI64" s="297"/>
      <c r="BJ64" s="297"/>
      <c r="BK64" s="297"/>
      <c r="BL64" s="297"/>
      <c r="BM64" s="297"/>
      <c r="BN64" s="297"/>
      <c r="BO64" s="297"/>
      <c r="BP64" s="297"/>
      <c r="BQ64" s="297"/>
      <c r="BR64" s="297"/>
      <c r="BS64" s="297"/>
      <c r="BT64" s="297"/>
      <c r="BU64" s="297"/>
      <c r="BV64" s="297"/>
      <c r="BW64" s="297"/>
      <c r="BX64" s="297"/>
      <c r="BY64" s="297"/>
      <c r="BZ64" s="297"/>
      <c r="CA64" s="297"/>
      <c r="CB64" s="297"/>
      <c r="CC64" s="297"/>
      <c r="CD64" s="297"/>
      <c r="CE64" s="297"/>
      <c r="CF64" s="297"/>
      <c r="CG64" s="297"/>
      <c r="CH64" s="297"/>
      <c r="CI64" s="297"/>
      <c r="CJ64" s="297"/>
      <c r="CK64" s="297"/>
      <c r="CL64" s="297"/>
      <c r="CM64" s="297"/>
      <c r="CN64" s="297"/>
      <c r="CO64" s="297"/>
      <c r="CP64" s="297"/>
      <c r="CQ64" s="297"/>
      <c r="CR64" s="297"/>
      <c r="CS64" s="297"/>
      <c r="CT64" s="297"/>
      <c r="CU64" s="297"/>
      <c r="CV64" s="297"/>
      <c r="CW64" s="297"/>
      <c r="CX64" s="297"/>
      <c r="CY64" s="297"/>
      <c r="CZ64" s="297"/>
      <c r="DA64" s="297"/>
      <c r="DB64" s="297"/>
      <c r="DC64" s="297"/>
      <c r="DD64" s="297"/>
      <c r="DE64" s="297"/>
      <c r="DF64" s="297"/>
      <c r="DG64" s="297"/>
      <c r="DH64" s="297"/>
      <c r="DI64" s="297"/>
      <c r="DJ64" s="297"/>
      <c r="DK64" s="297"/>
      <c r="DL64" s="297"/>
      <c r="DM64" s="297"/>
      <c r="DN64" s="297"/>
      <c r="DO64" s="297"/>
      <c r="DP64" s="297"/>
      <c r="DQ64" s="297"/>
      <c r="DR64" s="297"/>
      <c r="DS64" s="297"/>
      <c r="DT64" s="297"/>
      <c r="DU64" s="297"/>
      <c r="DV64" s="297"/>
      <c r="DW64" s="297"/>
      <c r="DX64" s="297"/>
      <c r="DY64" s="297"/>
      <c r="DZ64" s="297"/>
      <c r="EA64" s="297"/>
      <c r="EB64" s="297"/>
      <c r="EC64" s="297"/>
      <c r="ED64" s="297"/>
      <c r="EE64" s="297"/>
      <c r="EF64" s="297"/>
      <c r="EG64" s="297"/>
      <c r="EH64" s="297"/>
      <c r="EI64" s="297"/>
      <c r="EJ64" s="297"/>
      <c r="EK64" s="297"/>
      <c r="EL64" s="297"/>
      <c r="EM64" s="297"/>
      <c r="EN64" s="297"/>
      <c r="EO64" s="297"/>
      <c r="EP64" s="297"/>
      <c r="EQ64" s="297"/>
      <c r="ER64" s="297"/>
      <c r="ES64" s="297"/>
      <c r="ET64" s="297"/>
      <c r="EU64" s="297"/>
      <c r="EV64" s="297"/>
      <c r="EW64" s="297"/>
      <c r="EX64" s="297"/>
      <c r="EY64" s="297"/>
      <c r="EZ64" s="297"/>
      <c r="FA64" s="297"/>
      <c r="FB64" s="297"/>
      <c r="FC64" s="297"/>
      <c r="FD64" s="297"/>
      <c r="FE64" s="297"/>
      <c r="FF64" s="297"/>
      <c r="FG64" s="297"/>
      <c r="FH64" s="297"/>
      <c r="FI64" s="297"/>
      <c r="FJ64" s="297"/>
      <c r="FK64" s="297"/>
      <c r="FL64" s="297"/>
      <c r="FM64" s="297"/>
      <c r="FN64" s="297"/>
      <c r="FO64" s="297"/>
      <c r="FP64" s="297"/>
      <c r="FQ64" s="297"/>
      <c r="FR64" s="297"/>
      <c r="FS64" s="297"/>
      <c r="FT64" s="297"/>
      <c r="FU64" s="297"/>
      <c r="FV64" s="297"/>
      <c r="FW64" s="297"/>
      <c r="FX64" s="297"/>
      <c r="FY64" s="297"/>
      <c r="FZ64" s="297"/>
      <c r="GA64" s="297"/>
      <c r="GB64" s="297"/>
      <c r="GC64" s="297"/>
      <c r="GD64" s="297"/>
      <c r="GE64" s="297"/>
      <c r="GF64" s="297"/>
      <c r="GG64" s="297"/>
      <c r="GH64" s="297"/>
      <c r="GI64" s="297"/>
      <c r="GJ64" s="297"/>
      <c r="GK64" s="297"/>
      <c r="GL64" s="297"/>
      <c r="GM64" s="297"/>
      <c r="GN64" s="297"/>
      <c r="GO64" s="297"/>
      <c r="GP64" s="297"/>
      <c r="GQ64" s="297"/>
      <c r="GR64" s="297"/>
      <c r="GS64" s="297"/>
      <c r="GT64" s="297"/>
      <c r="GU64" s="297"/>
      <c r="GV64" s="297"/>
      <c r="GW64" s="297"/>
      <c r="GX64" s="297"/>
      <c r="GY64" s="297"/>
      <c r="GZ64" s="297"/>
      <c r="HA64" s="297"/>
      <c r="HB64" s="297"/>
      <c r="HC64" s="297"/>
      <c r="HD64" s="297"/>
      <c r="HE64" s="297"/>
      <c r="HF64" s="297"/>
      <c r="HG64" s="297"/>
      <c r="HH64" s="297"/>
      <c r="HI64" s="297"/>
      <c r="HJ64" s="297"/>
      <c r="HK64" s="297"/>
      <c r="HL64" s="297"/>
      <c r="HM64" s="297"/>
      <c r="HN64" s="297"/>
      <c r="HO64" s="297"/>
      <c r="HP64" s="297"/>
      <c r="HQ64" s="297"/>
      <c r="HR64" s="297"/>
      <c r="HS64" s="297"/>
      <c r="HT64" s="297"/>
      <c r="HU64" s="297"/>
      <c r="HV64" s="297"/>
      <c r="HW64" s="297"/>
      <c r="HX64" s="297"/>
      <c r="HY64" s="297"/>
      <c r="HZ64" s="297"/>
      <c r="IA64" s="297"/>
      <c r="IB64" s="297"/>
      <c r="IC64" s="297"/>
      <c r="ID64" s="297"/>
      <c r="IE64" s="297"/>
      <c r="IF64" s="297"/>
      <c r="IG64" s="297"/>
      <c r="IH64" s="297"/>
      <c r="II64" s="297"/>
      <c r="IJ64" s="297"/>
      <c r="IK64" s="297"/>
      <c r="IL64" s="297"/>
      <c r="IM64" s="297"/>
      <c r="IN64" s="297"/>
      <c r="IO64" s="297"/>
      <c r="IP64" s="297"/>
      <c r="IQ64" s="297"/>
      <c r="IR64" s="297"/>
      <c r="IS64" s="297"/>
      <c r="IT64" s="297"/>
      <c r="IU64" s="297"/>
      <c r="IV64" s="297"/>
    </row>
    <row r="65" spans="1:6" s="55" customFormat="1" ht="51.75" customHeight="1" x14ac:dyDescent="0.2">
      <c r="A65" s="327" t="s">
        <v>134</v>
      </c>
      <c r="B65" s="23" t="s">
        <v>135</v>
      </c>
      <c r="C65" s="277">
        <v>122</v>
      </c>
      <c r="D65" s="277">
        <v>169</v>
      </c>
      <c r="E65" s="277">
        <v>256</v>
      </c>
      <c r="F65" s="278">
        <f t="shared" ref="F65:F70" si="4">SUM(C65:E65)</f>
        <v>547</v>
      </c>
    </row>
    <row r="66" spans="1:6" s="55" customFormat="1" ht="119.25" customHeight="1" x14ac:dyDescent="0.2">
      <c r="A66" s="327" t="s">
        <v>136</v>
      </c>
      <c r="B66" s="23" t="s">
        <v>137</v>
      </c>
      <c r="C66" s="277"/>
      <c r="D66" s="277"/>
      <c r="E66" s="277">
        <v>1</v>
      </c>
      <c r="F66" s="278">
        <f t="shared" si="4"/>
        <v>1</v>
      </c>
    </row>
    <row r="67" spans="1:6" s="55" customFormat="1" ht="27.75" customHeight="1" x14ac:dyDescent="0.2">
      <c r="A67" s="327" t="s">
        <v>138</v>
      </c>
      <c r="B67" s="23" t="s">
        <v>139</v>
      </c>
      <c r="C67" s="277">
        <f>(C65-C66)</f>
        <v>122</v>
      </c>
      <c r="D67" s="277">
        <f>(D65-D66)</f>
        <v>169</v>
      </c>
      <c r="E67" s="277">
        <f>(E65-E66)</f>
        <v>255</v>
      </c>
      <c r="F67" s="278">
        <f t="shared" si="4"/>
        <v>546</v>
      </c>
    </row>
    <row r="68" spans="1:6" s="55" customFormat="1" ht="51.75" customHeight="1" x14ac:dyDescent="0.2">
      <c r="A68" s="327" t="s">
        <v>140</v>
      </c>
      <c r="B68" s="145" t="s">
        <v>141</v>
      </c>
      <c r="C68" s="277">
        <v>81</v>
      </c>
      <c r="D68" s="277">
        <v>121</v>
      </c>
      <c r="E68" s="277">
        <v>180</v>
      </c>
      <c r="F68" s="278">
        <f t="shared" si="4"/>
        <v>382</v>
      </c>
    </row>
    <row r="69" spans="1:6" s="55" customFormat="1" ht="63.75" customHeight="1" x14ac:dyDescent="0.2">
      <c r="A69" s="327" t="s">
        <v>142</v>
      </c>
      <c r="B69" s="145" t="s">
        <v>143</v>
      </c>
      <c r="C69" s="277"/>
      <c r="D69" s="277">
        <v>7</v>
      </c>
      <c r="E69" s="277">
        <v>13</v>
      </c>
      <c r="F69" s="278">
        <f t="shared" si="4"/>
        <v>20</v>
      </c>
    </row>
    <row r="70" spans="1:6" s="55" customFormat="1" ht="68.25" customHeight="1" x14ac:dyDescent="0.2">
      <c r="A70" s="327" t="s">
        <v>144</v>
      </c>
      <c r="B70" s="145" t="s">
        <v>145</v>
      </c>
      <c r="C70" s="277"/>
      <c r="D70" s="277"/>
      <c r="E70" s="277"/>
      <c r="F70" s="278">
        <f t="shared" si="4"/>
        <v>0</v>
      </c>
    </row>
    <row r="71" spans="1:6" s="55" customFormat="1" ht="36" customHeight="1" x14ac:dyDescent="0.2">
      <c r="A71" s="327" t="s">
        <v>146</v>
      </c>
      <c r="B71" s="145" t="s">
        <v>147</v>
      </c>
      <c r="C71" s="277">
        <f>SUM(C68:C70)</f>
        <v>81</v>
      </c>
      <c r="D71" s="277">
        <f>SUM(D68:D70)</f>
        <v>128</v>
      </c>
      <c r="E71" s="277">
        <f>SUM(E68:E70)</f>
        <v>193</v>
      </c>
      <c r="F71" s="278">
        <f>SUM(F68:F70)</f>
        <v>402</v>
      </c>
    </row>
    <row r="72" spans="1:6" s="55" customFormat="1" ht="43.5" customHeight="1" x14ac:dyDescent="0.2">
      <c r="A72" s="327" t="s">
        <v>148</v>
      </c>
      <c r="B72" s="145" t="s">
        <v>149</v>
      </c>
      <c r="C72" s="279">
        <f>C71/C67</f>
        <v>0.66393442622950816</v>
      </c>
      <c r="D72" s="279">
        <f>D71/D67</f>
        <v>0.75739644970414199</v>
      </c>
      <c r="E72" s="279">
        <f>E71/E67</f>
        <v>0.75686274509803919</v>
      </c>
      <c r="F72" s="280">
        <f>F71/F67</f>
        <v>0.73626373626373631</v>
      </c>
    </row>
    <row r="73" spans="1:6" s="55" customFormat="1" ht="21" customHeight="1" x14ac:dyDescent="0.2">
      <c r="A73" s="327"/>
      <c r="B73" s="56"/>
      <c r="C73" s="308"/>
      <c r="D73" s="308"/>
      <c r="E73" s="308"/>
      <c r="F73" s="308"/>
    </row>
    <row r="74" spans="1:6" x14ac:dyDescent="0.25">
      <c r="A74" s="324"/>
      <c r="B74" s="12" t="s">
        <v>150</v>
      </c>
      <c r="C74" s="75"/>
      <c r="D74" s="75"/>
      <c r="E74" s="75"/>
      <c r="F74" s="75"/>
    </row>
    <row r="75" spans="1:6" ht="30.75" customHeight="1" x14ac:dyDescent="0.25">
      <c r="A75" s="324"/>
      <c r="B75" s="386" t="s">
        <v>151</v>
      </c>
      <c r="C75" s="386"/>
      <c r="D75" s="386"/>
      <c r="E75" s="386"/>
      <c r="F75" s="386"/>
    </row>
    <row r="76" spans="1:6" ht="18" customHeight="1" x14ac:dyDescent="0.25">
      <c r="A76" s="324"/>
      <c r="B76" s="412" t="s">
        <v>152</v>
      </c>
      <c r="C76" s="412"/>
      <c r="D76" s="412"/>
      <c r="E76" s="412"/>
      <c r="F76" s="412"/>
    </row>
    <row r="77" spans="1:6" ht="88.5" customHeight="1" x14ac:dyDescent="0.25">
      <c r="A77" s="324"/>
      <c r="B77" s="389" t="s">
        <v>153</v>
      </c>
      <c r="C77" s="389"/>
      <c r="D77" s="389"/>
      <c r="E77" s="389"/>
      <c r="F77" s="390"/>
    </row>
    <row r="78" spans="1:6" ht="59.25" customHeight="1" x14ac:dyDescent="0.25">
      <c r="A78" s="323" t="s">
        <v>154</v>
      </c>
      <c r="B78" s="384" t="s">
        <v>155</v>
      </c>
      <c r="C78" s="385"/>
      <c r="D78" s="385"/>
      <c r="E78" s="385"/>
      <c r="F78" s="58">
        <v>0.871</v>
      </c>
    </row>
    <row r="79" spans="1:6" x14ac:dyDescent="0.25">
      <c r="A79" s="324"/>
      <c r="B79" s="75"/>
      <c r="C79" s="75"/>
      <c r="D79" s="75"/>
      <c r="E79" s="75"/>
      <c r="F79" s="75"/>
    </row>
    <row r="80" spans="1:6" x14ac:dyDescent="0.25">
      <c r="A80" s="324"/>
      <c r="B80" s="75"/>
      <c r="C80" s="75"/>
      <c r="D80" s="75"/>
      <c r="E80" s="75"/>
      <c r="F80" s="75"/>
    </row>
    <row r="81" ht="65.25" hidden="1" customHeight="1" x14ac:dyDescent="0.25"/>
    <row r="82" ht="51.7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sheetData>
  <mergeCells count="38">
    <mergeCell ref="B40:C40"/>
    <mergeCell ref="B55:F55"/>
    <mergeCell ref="B30:C30"/>
    <mergeCell ref="B31:C31"/>
    <mergeCell ref="B76:F76"/>
    <mergeCell ref="B57:IV59"/>
    <mergeCell ref="B61:F61"/>
    <mergeCell ref="B62:F62"/>
    <mergeCell ref="B26:F26"/>
    <mergeCell ref="B29:F29"/>
    <mergeCell ref="B56:F56"/>
    <mergeCell ref="F63:F64"/>
    <mergeCell ref="B63:B64"/>
    <mergeCell ref="B27:F27"/>
    <mergeCell ref="B28:F28"/>
    <mergeCell ref="B60:F60"/>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78:E78"/>
    <mergeCell ref="B75:F75"/>
    <mergeCell ref="E63:E64"/>
    <mergeCell ref="C63:C64"/>
    <mergeCell ref="D63:D64"/>
    <mergeCell ref="B77:F77"/>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0.5" bottom="0.75" header="0.5" footer="0.5"/>
  <pageSetup scale="94" orientation="portrait" r:id="rId2"/>
  <headerFooter alignWithMargins="0">
    <oddHeader>&amp;LCOLLEGE OF WOOSTER 
Common Data Set 2020-2021</oddHeader>
    <oddFooter>&amp;LCDS-A&amp;RPage &amp;P</oddFooter>
  </headerFooter>
  <rowBreaks count="4" manualBreakCount="4">
    <brk id="24" max="16383" man="1"/>
    <brk id="53" max="16383" man="1"/>
    <brk id="59" max="16383" man="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uler="0" topLeftCell="A329" zoomScaleNormal="100" zoomScaleSheetLayoutView="100" zoomScalePageLayoutView="85" workbookViewId="0">
      <selection sqref="A1:F1"/>
    </sheetView>
  </sheetViews>
  <sheetFormatPr defaultColWidth="0" defaultRowHeight="15" zeroHeight="1" x14ac:dyDescent="0.25"/>
  <cols>
    <col min="1" max="1" width="4.42578125" style="2" customWidth="1"/>
    <col min="2" max="2" width="32.42578125" style="1" customWidth="1"/>
    <col min="3" max="3" width="14.7109375" style="1" customWidth="1"/>
    <col min="4" max="4" width="18" style="1" customWidth="1"/>
    <col min="5" max="6" width="14.7109375" style="1" customWidth="1"/>
    <col min="7" max="7" width="8.5703125" style="1" customWidth="1"/>
    <col min="8" max="8" width="0.7109375" style="1" customWidth="1"/>
    <col min="9" max="16384" width="0" style="1" hidden="1"/>
  </cols>
  <sheetData>
    <row r="1" spans="1:6" ht="18.75" x14ac:dyDescent="0.25">
      <c r="A1" s="370" t="s">
        <v>156</v>
      </c>
      <c r="B1" s="450"/>
      <c r="C1" s="450"/>
      <c r="D1" s="450"/>
      <c r="E1" s="450"/>
      <c r="F1" s="450"/>
    </row>
    <row r="2" spans="1:6" x14ac:dyDescent="0.25">
      <c r="A2" s="324"/>
      <c r="B2" s="12" t="s">
        <v>157</v>
      </c>
      <c r="C2" s="75"/>
      <c r="D2" s="75"/>
      <c r="E2" s="75"/>
      <c r="F2" s="75"/>
    </row>
    <row r="3" spans="1:6" x14ac:dyDescent="0.25">
      <c r="A3" s="456" t="s">
        <v>158</v>
      </c>
      <c r="B3" s="413" t="s">
        <v>159</v>
      </c>
      <c r="C3" s="458"/>
      <c r="D3" s="458"/>
      <c r="E3" s="458"/>
      <c r="F3" s="458"/>
    </row>
    <row r="4" spans="1:6" ht="19.5" customHeight="1" x14ac:dyDescent="0.25">
      <c r="A4" s="457"/>
      <c r="B4" s="458"/>
      <c r="C4" s="458"/>
      <c r="D4" s="458"/>
      <c r="E4" s="458"/>
      <c r="F4" s="458"/>
    </row>
    <row r="5" spans="1:6" ht="15.75" customHeight="1" x14ac:dyDescent="0.25">
      <c r="A5" s="106"/>
      <c r="B5" s="399" t="s">
        <v>160</v>
      </c>
      <c r="C5" s="399"/>
      <c r="D5" s="399"/>
      <c r="E5" s="399"/>
      <c r="F5" s="399"/>
    </row>
    <row r="6" spans="1:6" ht="60" customHeight="1" x14ac:dyDescent="0.25">
      <c r="A6" s="106"/>
      <c r="B6" s="434" t="s">
        <v>161</v>
      </c>
      <c r="C6" s="434"/>
      <c r="D6" s="434"/>
      <c r="E6" s="434"/>
      <c r="F6" s="434"/>
    </row>
    <row r="7" spans="1:6" ht="30" customHeight="1" x14ac:dyDescent="0.25">
      <c r="A7" s="324"/>
      <c r="B7" s="434" t="s">
        <v>162</v>
      </c>
      <c r="C7" s="434"/>
      <c r="D7" s="434"/>
      <c r="E7" s="434"/>
      <c r="F7" s="434"/>
    </row>
    <row r="8" spans="1:6" x14ac:dyDescent="0.25">
      <c r="A8" s="323"/>
      <c r="B8" s="373" t="s">
        <v>163</v>
      </c>
      <c r="C8" s="373"/>
      <c r="D8" s="373"/>
      <c r="E8" s="333">
        <v>2698</v>
      </c>
      <c r="F8" s="75"/>
    </row>
    <row r="9" spans="1:6" x14ac:dyDescent="0.25">
      <c r="A9" s="323"/>
      <c r="B9" s="439" t="s">
        <v>164</v>
      </c>
      <c r="C9" s="439"/>
      <c r="D9" s="439"/>
      <c r="E9" s="290">
        <v>2884</v>
      </c>
      <c r="F9" s="75"/>
    </row>
    <row r="10" spans="1:6" x14ac:dyDescent="0.25">
      <c r="A10" s="323"/>
      <c r="B10" s="293"/>
      <c r="C10" s="107"/>
      <c r="D10" s="107"/>
      <c r="E10" s="293"/>
      <c r="F10" s="75"/>
    </row>
    <row r="11" spans="1:6" x14ac:dyDescent="0.25">
      <c r="A11" s="323"/>
      <c r="B11" s="439" t="s">
        <v>165</v>
      </c>
      <c r="C11" s="439"/>
      <c r="D11" s="439"/>
      <c r="E11" s="290">
        <v>1657</v>
      </c>
      <c r="F11" s="75"/>
    </row>
    <row r="12" spans="1:6" x14ac:dyDescent="0.25">
      <c r="A12" s="323"/>
      <c r="B12" s="439" t="s">
        <v>166</v>
      </c>
      <c r="C12" s="439"/>
      <c r="D12" s="439"/>
      <c r="E12" s="290">
        <v>1988</v>
      </c>
      <c r="F12" s="75"/>
    </row>
    <row r="13" spans="1:6" x14ac:dyDescent="0.25">
      <c r="A13" s="323"/>
      <c r="B13" s="293"/>
      <c r="C13" s="6"/>
      <c r="D13" s="6"/>
      <c r="E13" s="293"/>
      <c r="F13" s="75"/>
    </row>
    <row r="14" spans="1:6" x14ac:dyDescent="0.25">
      <c r="A14" s="323"/>
      <c r="B14" s="439" t="s">
        <v>167</v>
      </c>
      <c r="C14" s="439"/>
      <c r="D14" s="439"/>
      <c r="E14" s="290">
        <v>244</v>
      </c>
      <c r="F14" s="75"/>
    </row>
    <row r="15" spans="1:6" x14ac:dyDescent="0.25">
      <c r="A15" s="323"/>
      <c r="B15" s="453" t="s">
        <v>168</v>
      </c>
      <c r="C15" s="439"/>
      <c r="D15" s="439"/>
      <c r="E15" s="290"/>
      <c r="F15" s="75"/>
    </row>
    <row r="16" spans="1:6" x14ac:dyDescent="0.25">
      <c r="A16" s="323"/>
      <c r="B16" s="293"/>
      <c r="C16" s="6"/>
      <c r="D16" s="6"/>
      <c r="E16" s="293"/>
      <c r="F16" s="75"/>
    </row>
    <row r="17" spans="1:6" x14ac:dyDescent="0.25">
      <c r="A17" s="323"/>
      <c r="B17" s="454" t="s">
        <v>169</v>
      </c>
      <c r="C17" s="439"/>
      <c r="D17" s="439"/>
      <c r="E17" s="290">
        <v>286</v>
      </c>
      <c r="F17" s="75"/>
    </row>
    <row r="18" spans="1:6" x14ac:dyDescent="0.25">
      <c r="A18" s="323"/>
      <c r="B18" s="453" t="s">
        <v>170</v>
      </c>
      <c r="C18" s="439"/>
      <c r="D18" s="439"/>
      <c r="E18" s="290"/>
      <c r="F18" s="75"/>
    </row>
    <row r="19" spans="1:6" x14ac:dyDescent="0.25">
      <c r="A19" s="324"/>
      <c r="B19" s="75"/>
      <c r="C19" s="75"/>
      <c r="D19" s="75"/>
      <c r="E19" s="75"/>
      <c r="F19" s="75"/>
    </row>
    <row r="20" spans="1:6" ht="18" customHeight="1" x14ac:dyDescent="0.25">
      <c r="A20" s="323" t="s">
        <v>171</v>
      </c>
      <c r="B20" s="427" t="s">
        <v>172</v>
      </c>
      <c r="C20" s="413"/>
      <c r="D20" s="413"/>
      <c r="E20" s="413"/>
      <c r="F20" s="380"/>
    </row>
    <row r="21" spans="1:6" ht="35.25" customHeight="1" x14ac:dyDescent="0.25">
      <c r="A21" s="323"/>
      <c r="B21" s="434" t="s">
        <v>173</v>
      </c>
      <c r="C21" s="434"/>
      <c r="D21" s="434"/>
      <c r="E21" s="434"/>
      <c r="F21" s="434"/>
    </row>
    <row r="22" spans="1:6" ht="13.5" customHeight="1" x14ac:dyDescent="0.25">
      <c r="A22" s="323"/>
      <c r="B22" s="308"/>
      <c r="C22" s="308"/>
      <c r="D22" s="308"/>
      <c r="E22" s="308"/>
      <c r="F22" s="308"/>
    </row>
    <row r="23" spans="1:6" x14ac:dyDescent="0.25">
      <c r="A23" s="323"/>
      <c r="B23" s="305"/>
      <c r="C23" s="306"/>
      <c r="D23" s="75"/>
      <c r="E23" s="92" t="s">
        <v>4</v>
      </c>
      <c r="F23" s="92" t="s">
        <v>5</v>
      </c>
    </row>
    <row r="24" spans="1:6" x14ac:dyDescent="0.25">
      <c r="A24" s="323"/>
      <c r="B24" s="293" t="s">
        <v>174</v>
      </c>
      <c r="C24" s="293"/>
      <c r="D24" s="75"/>
      <c r="E24" s="290" t="s">
        <v>37</v>
      </c>
      <c r="F24" s="290"/>
    </row>
    <row r="25" spans="1:6" x14ac:dyDescent="0.25">
      <c r="A25" s="323"/>
      <c r="B25" s="322"/>
      <c r="C25" s="322"/>
      <c r="D25" s="92"/>
      <c r="E25" s="92"/>
      <c r="F25" s="75"/>
    </row>
    <row r="26" spans="1:6" x14ac:dyDescent="0.25">
      <c r="A26" s="323"/>
      <c r="B26" s="455" t="s">
        <v>175</v>
      </c>
      <c r="C26" s="455"/>
      <c r="D26" s="455"/>
      <c r="E26" s="3"/>
      <c r="F26" s="6"/>
    </row>
    <row r="27" spans="1:6" x14ac:dyDescent="0.25">
      <c r="A27" s="323"/>
      <c r="B27" s="96"/>
      <c r="C27" s="96"/>
      <c r="D27" s="96"/>
      <c r="E27" s="3"/>
      <c r="F27" s="6"/>
    </row>
    <row r="28" spans="1:6" x14ac:dyDescent="0.25">
      <c r="A28" s="323"/>
      <c r="B28" s="435" t="s">
        <v>176</v>
      </c>
      <c r="C28" s="435"/>
      <c r="D28" s="435"/>
      <c r="E28" s="309" t="s">
        <v>110</v>
      </c>
      <c r="F28" s="6"/>
    </row>
    <row r="29" spans="1:6" x14ac:dyDescent="0.25">
      <c r="A29" s="323"/>
      <c r="B29" s="453" t="s">
        <v>177</v>
      </c>
      <c r="C29" s="453"/>
      <c r="D29" s="453"/>
      <c r="E29" s="290">
        <v>434</v>
      </c>
      <c r="F29" s="6"/>
    </row>
    <row r="30" spans="1:6" x14ac:dyDescent="0.25">
      <c r="A30" s="323"/>
      <c r="B30" s="453" t="s">
        <v>178</v>
      </c>
      <c r="C30" s="453"/>
      <c r="D30" s="453"/>
      <c r="E30" s="290">
        <v>88</v>
      </c>
      <c r="F30" s="6"/>
    </row>
    <row r="31" spans="1:6" x14ac:dyDescent="0.25">
      <c r="A31" s="323"/>
      <c r="B31" s="453" t="s">
        <v>179</v>
      </c>
      <c r="C31" s="453"/>
      <c r="D31" s="453"/>
      <c r="E31" s="290">
        <v>23</v>
      </c>
      <c r="F31" s="75"/>
    </row>
    <row r="32" spans="1:6" x14ac:dyDescent="0.25">
      <c r="A32" s="323"/>
      <c r="B32" s="430"/>
      <c r="C32" s="431"/>
      <c r="D32" s="431"/>
      <c r="E32" s="92"/>
      <c r="F32" s="92"/>
    </row>
    <row r="33" spans="1:6" x14ac:dyDescent="0.25">
      <c r="A33" s="323"/>
      <c r="B33" s="307" t="s">
        <v>180</v>
      </c>
      <c r="C33" s="293"/>
      <c r="D33" s="75"/>
      <c r="E33" s="92" t="s">
        <v>4</v>
      </c>
      <c r="F33" s="92" t="s">
        <v>5</v>
      </c>
    </row>
    <row r="34" spans="1:6" x14ac:dyDescent="0.25">
      <c r="A34" s="323"/>
      <c r="B34" s="320" t="s">
        <v>181</v>
      </c>
      <c r="C34" s="147"/>
      <c r="D34" s="75"/>
      <c r="E34" s="290"/>
      <c r="F34" s="290"/>
    </row>
    <row r="35" spans="1:6" x14ac:dyDescent="0.25">
      <c r="A35" s="323"/>
      <c r="B35" s="320" t="s">
        <v>182</v>
      </c>
      <c r="C35" s="146"/>
      <c r="D35" s="75"/>
      <c r="E35" s="290"/>
      <c r="F35" s="290"/>
    </row>
    <row r="36" spans="1:6" x14ac:dyDescent="0.25">
      <c r="A36" s="324"/>
      <c r="B36" s="294"/>
      <c r="C36" s="294"/>
      <c r="D36" s="294"/>
      <c r="E36" s="75"/>
      <c r="F36" s="75"/>
    </row>
    <row r="37" spans="1:6" x14ac:dyDescent="0.25">
      <c r="A37" s="323"/>
      <c r="B37" s="12" t="s">
        <v>183</v>
      </c>
      <c r="C37" s="75"/>
      <c r="D37" s="75"/>
      <c r="E37" s="75"/>
      <c r="F37" s="75"/>
    </row>
    <row r="38" spans="1:6" ht="12.75" customHeight="1" x14ac:dyDescent="0.25">
      <c r="A38" s="323"/>
      <c r="B38" s="12"/>
      <c r="C38" s="75"/>
      <c r="D38" s="75"/>
      <c r="E38" s="75"/>
      <c r="F38" s="75"/>
    </row>
    <row r="39" spans="1:6" x14ac:dyDescent="0.25">
      <c r="A39" s="323" t="s">
        <v>184</v>
      </c>
      <c r="B39" s="12" t="s">
        <v>185</v>
      </c>
      <c r="C39" s="75"/>
      <c r="D39" s="75"/>
      <c r="E39" s="75"/>
      <c r="F39" s="75"/>
    </row>
    <row r="40" spans="1:6" ht="33.75" customHeight="1" x14ac:dyDescent="0.25">
      <c r="A40" s="323"/>
      <c r="B40" s="470" t="s">
        <v>186</v>
      </c>
      <c r="C40" s="470"/>
      <c r="D40" s="470"/>
      <c r="E40" s="470"/>
      <c r="F40" s="470"/>
    </row>
    <row r="41" spans="1:6" ht="14.25" customHeight="1" x14ac:dyDescent="0.25">
      <c r="A41" s="290" t="s">
        <v>37</v>
      </c>
      <c r="B41" s="471" t="s">
        <v>187</v>
      </c>
      <c r="C41" s="471"/>
      <c r="D41" s="471"/>
      <c r="E41" s="75"/>
      <c r="F41" s="6"/>
    </row>
    <row r="42" spans="1:6" ht="14.25" customHeight="1" x14ac:dyDescent="0.25">
      <c r="A42" s="290"/>
      <c r="B42" s="472" t="s">
        <v>188</v>
      </c>
      <c r="C42" s="472"/>
      <c r="D42" s="472"/>
      <c r="E42" s="75"/>
      <c r="F42" s="6"/>
    </row>
    <row r="43" spans="1:6" ht="13.5" customHeight="1" x14ac:dyDescent="0.25">
      <c r="A43" s="290"/>
      <c r="B43" s="471" t="s">
        <v>189</v>
      </c>
      <c r="C43" s="471"/>
      <c r="D43" s="471"/>
      <c r="E43" s="75"/>
      <c r="F43" s="6"/>
    </row>
    <row r="44" spans="1:6" x14ac:dyDescent="0.25">
      <c r="A44" s="324"/>
      <c r="B44" s="75"/>
      <c r="C44" s="75"/>
      <c r="D44" s="75"/>
      <c r="E44" s="75"/>
      <c r="F44" s="75"/>
    </row>
    <row r="45" spans="1:6" ht="30" customHeight="1" x14ac:dyDescent="0.25">
      <c r="A45" s="323" t="s">
        <v>190</v>
      </c>
      <c r="B45" s="444" t="s">
        <v>191</v>
      </c>
      <c r="C45" s="444"/>
      <c r="D45" s="444"/>
      <c r="E45" s="444"/>
      <c r="F45" s="380"/>
    </row>
    <row r="46" spans="1:6" x14ac:dyDescent="0.25">
      <c r="A46" s="290" t="s">
        <v>37</v>
      </c>
      <c r="B46" s="442" t="s">
        <v>192</v>
      </c>
      <c r="C46" s="442"/>
      <c r="D46" s="92"/>
      <c r="E46" s="75"/>
      <c r="F46" s="6"/>
    </row>
    <row r="47" spans="1:6" x14ac:dyDescent="0.25">
      <c r="A47" s="290"/>
      <c r="B47" s="447" t="s">
        <v>193</v>
      </c>
      <c r="C47" s="442"/>
      <c r="D47" s="92"/>
      <c r="E47" s="75"/>
      <c r="F47" s="6"/>
    </row>
    <row r="48" spans="1:6" ht="12.75" customHeight="1" x14ac:dyDescent="0.25">
      <c r="A48" s="290"/>
      <c r="B48" s="442" t="s">
        <v>194</v>
      </c>
      <c r="C48" s="442"/>
      <c r="D48" s="92"/>
      <c r="E48" s="75"/>
      <c r="F48" s="6"/>
    </row>
    <row r="49" spans="1:6" x14ac:dyDescent="0.25">
      <c r="A49" s="324"/>
      <c r="B49" s="75"/>
      <c r="C49" s="75"/>
      <c r="D49" s="75"/>
      <c r="E49" s="75"/>
      <c r="F49" s="75"/>
    </row>
    <row r="50" spans="1:6" ht="69.75" customHeight="1" x14ac:dyDescent="0.25">
      <c r="A50" s="323" t="s">
        <v>195</v>
      </c>
      <c r="B50" s="427" t="s">
        <v>196</v>
      </c>
      <c r="C50" s="413"/>
      <c r="D50" s="413"/>
      <c r="E50" s="413"/>
      <c r="F50" s="380"/>
    </row>
    <row r="51" spans="1:6" ht="30" x14ac:dyDescent="0.25">
      <c r="A51" s="323"/>
      <c r="B51" s="227"/>
      <c r="C51" s="148" t="s">
        <v>197</v>
      </c>
      <c r="D51" s="148" t="s">
        <v>198</v>
      </c>
      <c r="E51" s="3"/>
      <c r="F51" s="3"/>
    </row>
    <row r="52" spans="1:6" x14ac:dyDescent="0.25">
      <c r="A52" s="323"/>
      <c r="B52" s="149" t="s">
        <v>199</v>
      </c>
      <c r="C52" s="290">
        <v>16</v>
      </c>
      <c r="D52" s="290"/>
      <c r="E52" s="75"/>
      <c r="F52" s="3"/>
    </row>
    <row r="53" spans="1:6" x14ac:dyDescent="0.25">
      <c r="A53" s="323"/>
      <c r="B53" s="149" t="s">
        <v>200</v>
      </c>
      <c r="C53" s="290">
        <v>4</v>
      </c>
      <c r="D53" s="290"/>
      <c r="E53" s="75"/>
      <c r="F53" s="3"/>
    </row>
    <row r="54" spans="1:6" x14ac:dyDescent="0.25">
      <c r="A54" s="323"/>
      <c r="B54" s="149" t="s">
        <v>201</v>
      </c>
      <c r="C54" s="290">
        <v>3</v>
      </c>
      <c r="D54" s="290"/>
      <c r="E54" s="75"/>
      <c r="F54" s="3"/>
    </row>
    <row r="55" spans="1:6" x14ac:dyDescent="0.25">
      <c r="A55" s="323"/>
      <c r="B55" s="149" t="s">
        <v>202</v>
      </c>
      <c r="C55" s="290">
        <v>3</v>
      </c>
      <c r="D55" s="290"/>
      <c r="E55" s="75"/>
      <c r="F55" s="3"/>
    </row>
    <row r="56" spans="1:6" ht="30" x14ac:dyDescent="0.25">
      <c r="A56" s="323"/>
      <c r="B56" s="150" t="s">
        <v>203</v>
      </c>
      <c r="C56" s="290">
        <v>2</v>
      </c>
      <c r="D56" s="290"/>
      <c r="E56" s="75"/>
      <c r="F56" s="3"/>
    </row>
    <row r="57" spans="1:6" x14ac:dyDescent="0.25">
      <c r="A57" s="323"/>
      <c r="B57" s="149" t="s">
        <v>204</v>
      </c>
      <c r="C57" s="290">
        <v>2</v>
      </c>
      <c r="D57" s="290"/>
      <c r="E57" s="75"/>
      <c r="F57" s="3"/>
    </row>
    <row r="58" spans="1:6" x14ac:dyDescent="0.25">
      <c r="A58" s="323"/>
      <c r="B58" s="149" t="s">
        <v>205</v>
      </c>
      <c r="C58" s="290">
        <v>3</v>
      </c>
      <c r="D58" s="290"/>
      <c r="E58" s="75"/>
      <c r="F58" s="3"/>
    </row>
    <row r="59" spans="1:6" x14ac:dyDescent="0.25">
      <c r="A59" s="323"/>
      <c r="B59" s="149" t="s">
        <v>206</v>
      </c>
      <c r="C59" s="290"/>
      <c r="D59" s="290"/>
      <c r="E59" s="75"/>
      <c r="F59" s="3"/>
    </row>
    <row r="60" spans="1:6" x14ac:dyDescent="0.25">
      <c r="A60" s="323"/>
      <c r="B60" s="149" t="s">
        <v>207</v>
      </c>
      <c r="C60" s="290">
        <v>1</v>
      </c>
      <c r="D60" s="290"/>
      <c r="E60" s="75"/>
      <c r="F60" s="3"/>
    </row>
    <row r="61" spans="1:6" x14ac:dyDescent="0.25">
      <c r="A61" s="323"/>
      <c r="B61" s="151" t="s">
        <v>208</v>
      </c>
      <c r="C61" s="290"/>
      <c r="D61" s="290"/>
      <c r="E61" s="75"/>
      <c r="F61" s="3"/>
    </row>
    <row r="62" spans="1:6" x14ac:dyDescent="0.25">
      <c r="A62" s="323"/>
      <c r="B62" s="151" t="s">
        <v>209</v>
      </c>
      <c r="C62" s="290"/>
      <c r="D62" s="290"/>
      <c r="E62" s="75"/>
      <c r="F62" s="3"/>
    </row>
    <row r="63" spans="1:6" x14ac:dyDescent="0.25">
      <c r="A63" s="323"/>
      <c r="B63" s="149" t="s">
        <v>210</v>
      </c>
      <c r="C63" s="290"/>
      <c r="D63" s="290"/>
      <c r="E63" s="75"/>
      <c r="F63" s="3"/>
    </row>
    <row r="64" spans="1:6" x14ac:dyDescent="0.25">
      <c r="A64" s="324"/>
      <c r="B64" s="75"/>
      <c r="C64" s="75"/>
      <c r="D64" s="75"/>
      <c r="E64" s="75"/>
      <c r="F64" s="75"/>
    </row>
    <row r="65" spans="1:6" x14ac:dyDescent="0.25">
      <c r="A65" s="324"/>
      <c r="B65" s="67" t="s">
        <v>211</v>
      </c>
      <c r="C65" s="75"/>
      <c r="D65" s="75"/>
      <c r="E65" s="75"/>
      <c r="F65" s="75"/>
    </row>
    <row r="66" spans="1:6" ht="44.25" customHeight="1" x14ac:dyDescent="0.25">
      <c r="A66" s="323" t="s">
        <v>212</v>
      </c>
      <c r="B66" s="443" t="s">
        <v>213</v>
      </c>
      <c r="C66" s="444"/>
      <c r="D66" s="444"/>
      <c r="E66" s="444"/>
      <c r="F66" s="445"/>
    </row>
    <row r="67" spans="1:6" x14ac:dyDescent="0.25">
      <c r="A67" s="290"/>
      <c r="B67" s="451" t="s">
        <v>214</v>
      </c>
      <c r="C67" s="452"/>
      <c r="D67" s="452"/>
      <c r="E67" s="108"/>
      <c r="F67" s="6"/>
    </row>
    <row r="68" spans="1:6" ht="21" customHeight="1" x14ac:dyDescent="0.25">
      <c r="A68" s="323"/>
      <c r="B68" s="446" t="s">
        <v>215</v>
      </c>
      <c r="C68" s="446"/>
      <c r="D68" s="446"/>
      <c r="E68" s="108"/>
      <c r="F68" s="6"/>
    </row>
    <row r="69" spans="1:6" x14ac:dyDescent="0.25">
      <c r="A69" s="290"/>
      <c r="B69" s="476" t="s">
        <v>216</v>
      </c>
      <c r="C69" s="476"/>
      <c r="D69" s="476"/>
      <c r="E69" s="108"/>
      <c r="F69" s="6"/>
    </row>
    <row r="70" spans="1:6" x14ac:dyDescent="0.25">
      <c r="A70" s="290"/>
      <c r="B70" s="476" t="s">
        <v>217</v>
      </c>
      <c r="C70" s="476"/>
      <c r="D70" s="476"/>
      <c r="E70" s="108"/>
      <c r="F70" s="6"/>
    </row>
    <row r="71" spans="1:6" x14ac:dyDescent="0.25">
      <c r="A71" s="290"/>
      <c r="B71" s="109" t="s">
        <v>218</v>
      </c>
      <c r="C71" s="331"/>
      <c r="D71" s="331"/>
      <c r="E71" s="103"/>
      <c r="F71" s="6"/>
    </row>
    <row r="72" spans="1:6" x14ac:dyDescent="0.25">
      <c r="A72" s="324"/>
      <c r="B72" s="437"/>
      <c r="C72" s="437"/>
      <c r="D72" s="437"/>
      <c r="E72" s="437"/>
      <c r="F72" s="437"/>
    </row>
    <row r="73" spans="1:6" x14ac:dyDescent="0.25">
      <c r="A73" s="324"/>
      <c r="B73" s="294"/>
      <c r="C73" s="294"/>
      <c r="D73" s="294"/>
      <c r="E73" s="75"/>
      <c r="F73" s="75"/>
    </row>
    <row r="74" spans="1:6" ht="28.5" customHeight="1" x14ac:dyDescent="0.25">
      <c r="A74" s="323" t="s">
        <v>219</v>
      </c>
      <c r="B74" s="440" t="s">
        <v>220</v>
      </c>
      <c r="C74" s="440"/>
      <c r="D74" s="440"/>
      <c r="E74" s="440"/>
      <c r="F74" s="441"/>
    </row>
    <row r="75" spans="1:6" ht="30" x14ac:dyDescent="0.25">
      <c r="A75" s="323"/>
      <c r="B75" s="152"/>
      <c r="C75" s="345" t="s">
        <v>221</v>
      </c>
      <c r="D75" s="345" t="s">
        <v>222</v>
      </c>
      <c r="E75" s="345" t="s">
        <v>223</v>
      </c>
      <c r="F75" s="345" t="s">
        <v>224</v>
      </c>
    </row>
    <row r="76" spans="1:6" x14ac:dyDescent="0.25">
      <c r="A76" s="323"/>
      <c r="B76" s="153" t="s">
        <v>225</v>
      </c>
      <c r="C76" s="154"/>
      <c r="D76" s="154"/>
      <c r="E76" s="154"/>
      <c r="F76" s="155"/>
    </row>
    <row r="77" spans="1:6" x14ac:dyDescent="0.25">
      <c r="A77" s="323"/>
      <c r="B77" s="156" t="s">
        <v>226</v>
      </c>
      <c r="C77" s="290" t="s">
        <v>37</v>
      </c>
      <c r="D77" s="290"/>
      <c r="E77" s="290"/>
      <c r="F77" s="290"/>
    </row>
    <row r="78" spans="1:6" x14ac:dyDescent="0.25">
      <c r="A78" s="323"/>
      <c r="B78" s="157" t="s">
        <v>227</v>
      </c>
      <c r="C78" s="290"/>
      <c r="D78" s="290" t="s">
        <v>37</v>
      </c>
      <c r="E78" s="290"/>
      <c r="F78" s="290"/>
    </row>
    <row r="79" spans="1:6" x14ac:dyDescent="0.25">
      <c r="A79" s="323"/>
      <c r="B79" s="151" t="s">
        <v>228</v>
      </c>
      <c r="C79" s="290" t="s">
        <v>37</v>
      </c>
      <c r="D79" s="290"/>
      <c r="E79" s="290"/>
      <c r="F79" s="290"/>
    </row>
    <row r="80" spans="1:6" x14ac:dyDescent="0.25">
      <c r="A80" s="323"/>
      <c r="B80" s="157" t="s">
        <v>229</v>
      </c>
      <c r="C80" s="290"/>
      <c r="D80" s="290"/>
      <c r="E80" s="290" t="s">
        <v>230</v>
      </c>
      <c r="F80" s="290"/>
    </row>
    <row r="81" spans="1:6" x14ac:dyDescent="0.25">
      <c r="A81" s="323"/>
      <c r="B81" s="158" t="s">
        <v>231</v>
      </c>
      <c r="C81" s="290"/>
      <c r="D81" s="290" t="s">
        <v>37</v>
      </c>
      <c r="E81" s="290"/>
      <c r="F81" s="290"/>
    </row>
    <row r="82" spans="1:6" x14ac:dyDescent="0.25">
      <c r="A82" s="323"/>
      <c r="B82" s="157" t="s">
        <v>232</v>
      </c>
      <c r="C82" s="290"/>
      <c r="D82" s="290" t="s">
        <v>37</v>
      </c>
      <c r="E82" s="290"/>
      <c r="F82" s="290"/>
    </row>
    <row r="83" spans="1:6" x14ac:dyDescent="0.25">
      <c r="A83" s="323"/>
      <c r="B83" s="153" t="s">
        <v>233</v>
      </c>
      <c r="C83" s="154"/>
      <c r="D83" s="154"/>
      <c r="E83" s="154"/>
      <c r="F83" s="155"/>
    </row>
    <row r="84" spans="1:6" x14ac:dyDescent="0.25">
      <c r="A84" s="323"/>
      <c r="B84" s="157" t="s">
        <v>234</v>
      </c>
      <c r="C84" s="290"/>
      <c r="D84" s="290" t="s">
        <v>37</v>
      </c>
      <c r="E84" s="290"/>
      <c r="F84" s="290"/>
    </row>
    <row r="85" spans="1:6" x14ac:dyDescent="0.25">
      <c r="A85" s="323"/>
      <c r="B85" s="157" t="s">
        <v>235</v>
      </c>
      <c r="C85" s="290"/>
      <c r="D85" s="290" t="s">
        <v>37</v>
      </c>
      <c r="E85" s="290"/>
      <c r="F85" s="290"/>
    </row>
    <row r="86" spans="1:6" x14ac:dyDescent="0.25">
      <c r="A86" s="323"/>
      <c r="B86" s="157" t="s">
        <v>236</v>
      </c>
      <c r="C86" s="290"/>
      <c r="D86" s="290"/>
      <c r="E86" s="290" t="s">
        <v>37</v>
      </c>
      <c r="F86" s="290"/>
    </row>
    <row r="87" spans="1:6" x14ac:dyDescent="0.25">
      <c r="A87" s="323"/>
      <c r="B87" s="157" t="s">
        <v>237</v>
      </c>
      <c r="C87" s="290"/>
      <c r="D87" s="290" t="s">
        <v>37</v>
      </c>
      <c r="E87" s="290"/>
      <c r="F87" s="290"/>
    </row>
    <row r="88" spans="1:6" x14ac:dyDescent="0.25">
      <c r="A88" s="323"/>
      <c r="B88" s="158" t="s">
        <v>238</v>
      </c>
      <c r="C88" s="290"/>
      <c r="D88" s="290"/>
      <c r="E88" s="290" t="s">
        <v>239</v>
      </c>
      <c r="F88" s="290"/>
    </row>
    <row r="89" spans="1:6" x14ac:dyDescent="0.25">
      <c r="A89" s="323"/>
      <c r="B89" s="157" t="s">
        <v>240</v>
      </c>
      <c r="C89" s="290"/>
      <c r="D89" s="290"/>
      <c r="E89" s="290" t="s">
        <v>239</v>
      </c>
      <c r="F89" s="290"/>
    </row>
    <row r="90" spans="1:6" x14ac:dyDescent="0.25">
      <c r="A90" s="323"/>
      <c r="B90" s="157" t="s">
        <v>241</v>
      </c>
      <c r="C90" s="290"/>
      <c r="D90" s="290"/>
      <c r="E90" s="290" t="s">
        <v>239</v>
      </c>
      <c r="F90" s="290"/>
    </row>
    <row r="91" spans="1:6" x14ac:dyDescent="0.25">
      <c r="A91" s="323"/>
      <c r="B91" s="157" t="s">
        <v>242</v>
      </c>
      <c r="C91" s="290"/>
      <c r="D91" s="290"/>
      <c r="E91" s="290" t="s">
        <v>239</v>
      </c>
      <c r="F91" s="290"/>
    </row>
    <row r="92" spans="1:6" ht="13.5" customHeight="1" x14ac:dyDescent="0.25">
      <c r="A92" s="323"/>
      <c r="B92" s="159" t="s">
        <v>243</v>
      </c>
      <c r="C92" s="290"/>
      <c r="D92" s="290"/>
      <c r="E92" s="290"/>
      <c r="F92" s="290" t="s">
        <v>37</v>
      </c>
    </row>
    <row r="93" spans="1:6" x14ac:dyDescent="0.25">
      <c r="A93" s="323"/>
      <c r="B93" s="158" t="s">
        <v>244</v>
      </c>
      <c r="C93" s="290"/>
      <c r="D93" s="290"/>
      <c r="E93" s="290" t="s">
        <v>37</v>
      </c>
      <c r="F93" s="290"/>
    </row>
    <row r="94" spans="1:6" x14ac:dyDescent="0.25">
      <c r="A94" s="323"/>
      <c r="B94" s="157" t="s">
        <v>245</v>
      </c>
      <c r="C94" s="290"/>
      <c r="D94" s="290"/>
      <c r="E94" s="290" t="s">
        <v>37</v>
      </c>
      <c r="F94" s="290"/>
    </row>
    <row r="95" spans="1:6" x14ac:dyDescent="0.25">
      <c r="A95" s="323"/>
      <c r="B95" s="157" t="s">
        <v>246</v>
      </c>
      <c r="C95" s="290"/>
      <c r="D95" s="290"/>
      <c r="E95" s="290" t="s">
        <v>37</v>
      </c>
      <c r="F95" s="290"/>
    </row>
    <row r="96" spans="1:6" x14ac:dyDescent="0.25">
      <c r="A96" s="323"/>
      <c r="B96" s="158" t="s">
        <v>247</v>
      </c>
      <c r="C96" s="290"/>
      <c r="D96" s="290" t="s">
        <v>37</v>
      </c>
      <c r="E96" s="290"/>
      <c r="F96" s="290"/>
    </row>
    <row r="97" spans="1:8" x14ac:dyDescent="0.25">
      <c r="A97" s="324"/>
      <c r="B97" s="75"/>
      <c r="C97" s="75"/>
      <c r="D97" s="75"/>
      <c r="E97" s="75"/>
      <c r="F97" s="75"/>
      <c r="G97" s="75"/>
      <c r="H97" s="75"/>
    </row>
    <row r="98" spans="1:8" x14ac:dyDescent="0.25">
      <c r="A98" s="324"/>
      <c r="B98" s="12" t="s">
        <v>248</v>
      </c>
      <c r="C98" s="75"/>
      <c r="D98" s="75"/>
      <c r="E98" s="75"/>
      <c r="F98" s="75"/>
      <c r="G98" s="75"/>
      <c r="H98" s="75"/>
    </row>
    <row r="99" spans="1:8" x14ac:dyDescent="0.25">
      <c r="A99" s="323"/>
      <c r="B99" s="110" t="s">
        <v>249</v>
      </c>
      <c r="C99" s="111"/>
      <c r="D99" s="111"/>
      <c r="E99" s="111"/>
      <c r="F99" s="111"/>
      <c r="G99" s="111"/>
      <c r="H99" s="325"/>
    </row>
    <row r="100" spans="1:8" x14ac:dyDescent="0.25">
      <c r="A100" s="323"/>
      <c r="B100" s="478"/>
      <c r="C100" s="479"/>
      <c r="D100" s="480"/>
      <c r="E100" s="92" t="s">
        <v>4</v>
      </c>
      <c r="F100" s="92" t="s">
        <v>5</v>
      </c>
      <c r="G100" s="111"/>
      <c r="H100" s="325"/>
    </row>
    <row r="101" spans="1:8" ht="48" customHeight="1" x14ac:dyDescent="0.25">
      <c r="A101" s="323"/>
      <c r="B101" s="473" t="s">
        <v>250</v>
      </c>
      <c r="C101" s="372"/>
      <c r="D101" s="372"/>
      <c r="E101" s="333" t="s">
        <v>251</v>
      </c>
      <c r="F101" s="160"/>
      <c r="G101" s="111"/>
      <c r="H101" s="111"/>
    </row>
    <row r="102" spans="1:8" ht="16.5" customHeight="1" x14ac:dyDescent="0.25">
      <c r="A102" s="323"/>
      <c r="B102" s="329"/>
      <c r="C102" s="288"/>
      <c r="D102" s="288"/>
      <c r="E102" s="5"/>
      <c r="F102" s="112"/>
      <c r="G102" s="111"/>
      <c r="H102" s="111"/>
    </row>
    <row r="103" spans="1:8" ht="34.5" customHeight="1" x14ac:dyDescent="0.25">
      <c r="A103" s="323" t="s">
        <v>252</v>
      </c>
      <c r="B103" s="484" t="s">
        <v>253</v>
      </c>
      <c r="C103" s="485"/>
      <c r="D103" s="485"/>
      <c r="E103" s="485"/>
      <c r="F103" s="486"/>
      <c r="G103" s="113"/>
      <c r="H103" s="113"/>
    </row>
    <row r="104" spans="1:8" ht="18.75" customHeight="1" x14ac:dyDescent="0.25">
      <c r="A104" s="323"/>
      <c r="B104" s="420"/>
      <c r="C104" s="481" t="s">
        <v>254</v>
      </c>
      <c r="D104" s="482"/>
      <c r="E104" s="482"/>
      <c r="F104" s="483"/>
      <c r="G104" s="483"/>
      <c r="H104" s="113"/>
    </row>
    <row r="105" spans="1:8" ht="31.5" customHeight="1" x14ac:dyDescent="0.25">
      <c r="A105" s="323"/>
      <c r="B105" s="421"/>
      <c r="C105" s="162" t="s">
        <v>192</v>
      </c>
      <c r="D105" s="162" t="s">
        <v>193</v>
      </c>
      <c r="E105" s="162" t="s">
        <v>255</v>
      </c>
      <c r="F105" s="163" t="s">
        <v>256</v>
      </c>
      <c r="G105" s="162" t="s">
        <v>257</v>
      </c>
      <c r="H105" s="113"/>
    </row>
    <row r="106" spans="1:8" ht="12.75" customHeight="1" x14ac:dyDescent="0.25">
      <c r="A106" s="323"/>
      <c r="B106" s="164" t="s">
        <v>258</v>
      </c>
      <c r="C106" s="333"/>
      <c r="D106" s="333"/>
      <c r="E106" s="333"/>
      <c r="F106" s="333" t="s">
        <v>37</v>
      </c>
      <c r="G106" s="161"/>
      <c r="H106" s="113"/>
    </row>
    <row r="107" spans="1:8" ht="12.75" customHeight="1" x14ac:dyDescent="0.25">
      <c r="A107" s="323"/>
      <c r="B107" s="164" t="s">
        <v>259</v>
      </c>
      <c r="C107" s="333"/>
      <c r="D107" s="333"/>
      <c r="E107" s="333"/>
      <c r="F107" s="333"/>
      <c r="G107" s="161"/>
      <c r="H107" s="113"/>
    </row>
    <row r="108" spans="1:8" ht="12.75" customHeight="1" x14ac:dyDescent="0.25">
      <c r="A108" s="323"/>
      <c r="B108" s="164" t="s">
        <v>260</v>
      </c>
      <c r="C108" s="333"/>
      <c r="D108" s="333"/>
      <c r="E108" s="333"/>
      <c r="F108" s="333"/>
      <c r="G108" s="161"/>
      <c r="H108" s="113"/>
    </row>
    <row r="109" spans="1:8" x14ac:dyDescent="0.25">
      <c r="A109" s="323"/>
      <c r="B109" s="165" t="s">
        <v>261</v>
      </c>
      <c r="C109" s="333"/>
      <c r="D109" s="333"/>
      <c r="E109" s="333"/>
      <c r="F109" s="333"/>
      <c r="G109" s="161"/>
      <c r="H109" s="113"/>
    </row>
    <row r="110" spans="1:8" x14ac:dyDescent="0.25">
      <c r="A110" s="323"/>
      <c r="B110" s="166" t="s">
        <v>262</v>
      </c>
      <c r="C110" s="333"/>
      <c r="D110" s="333"/>
      <c r="E110" s="333"/>
      <c r="F110" s="333"/>
      <c r="G110" s="161" t="s">
        <v>37</v>
      </c>
      <c r="H110" s="113"/>
    </row>
    <row r="111" spans="1:8" ht="12.75" customHeight="1" x14ac:dyDescent="0.25">
      <c r="A111" s="323"/>
      <c r="B111" s="114"/>
      <c r="C111" s="338"/>
      <c r="D111" s="338"/>
      <c r="E111" s="338"/>
      <c r="F111" s="338"/>
      <c r="G111" s="332"/>
      <c r="H111" s="113"/>
    </row>
    <row r="112" spans="1:8" ht="51" customHeight="1" x14ac:dyDescent="0.25">
      <c r="A112" s="347" t="s">
        <v>263</v>
      </c>
      <c r="B112" s="475" t="s">
        <v>264</v>
      </c>
      <c r="C112" s="475"/>
      <c r="D112" s="475"/>
      <c r="E112" s="475"/>
      <c r="F112" s="475"/>
      <c r="G112" s="475"/>
      <c r="H112" s="113"/>
    </row>
    <row r="113" spans="1:8" ht="12" customHeight="1" x14ac:dyDescent="0.25">
      <c r="A113" s="347"/>
      <c r="B113" s="330"/>
      <c r="C113" s="330"/>
      <c r="D113" s="330"/>
      <c r="E113" s="330"/>
      <c r="F113" s="330"/>
      <c r="G113" s="330"/>
      <c r="H113" s="113"/>
    </row>
    <row r="114" spans="1:8" s="116" customFormat="1" ht="14.25" customHeight="1" x14ac:dyDescent="0.2">
      <c r="A114" s="167"/>
      <c r="B114" s="477" t="s">
        <v>265</v>
      </c>
      <c r="C114" s="477"/>
      <c r="D114" s="477"/>
      <c r="E114" s="115"/>
      <c r="F114" s="330"/>
      <c r="G114" s="330"/>
      <c r="H114" s="113"/>
    </row>
    <row r="115" spans="1:8" s="116" customFormat="1" ht="12.75" customHeight="1" x14ac:dyDescent="0.2">
      <c r="A115" s="167"/>
      <c r="B115" s="477" t="s">
        <v>266</v>
      </c>
      <c r="C115" s="477"/>
      <c r="D115" s="477"/>
      <c r="E115" s="115"/>
      <c r="F115" s="330"/>
      <c r="G115" s="330"/>
      <c r="H115" s="113"/>
    </row>
    <row r="116" spans="1:8" s="116" customFormat="1" ht="12.75" customHeight="1" x14ac:dyDescent="0.2">
      <c r="A116" s="167" t="s">
        <v>37</v>
      </c>
      <c r="B116" s="477" t="s">
        <v>267</v>
      </c>
      <c r="C116" s="477"/>
      <c r="D116" s="477"/>
      <c r="E116" s="115"/>
      <c r="F116" s="330"/>
      <c r="G116" s="330"/>
      <c r="H116" s="113"/>
    </row>
    <row r="117" spans="1:8" s="116" customFormat="1" ht="12.75" customHeight="1" x14ac:dyDescent="0.2">
      <c r="A117" s="347"/>
      <c r="B117" s="329"/>
      <c r="C117" s="329"/>
      <c r="D117" s="329"/>
      <c r="E117" s="330"/>
      <c r="F117" s="330"/>
      <c r="G117" s="117"/>
      <c r="H117" s="113"/>
    </row>
    <row r="118" spans="1:8" s="116" customFormat="1" ht="12.75" customHeight="1" x14ac:dyDescent="0.2">
      <c r="A118" s="347" t="s">
        <v>263</v>
      </c>
      <c r="B118" s="473" t="s">
        <v>268</v>
      </c>
      <c r="C118" s="473"/>
      <c r="D118" s="473"/>
      <c r="E118" s="473"/>
      <c r="F118" s="473"/>
      <c r="G118" s="473"/>
      <c r="H118" s="113"/>
    </row>
    <row r="119" spans="1:8" s="116" customFormat="1" ht="12.75" customHeight="1" x14ac:dyDescent="0.2">
      <c r="A119" s="347"/>
      <c r="B119" s="473"/>
      <c r="C119" s="473"/>
      <c r="D119" s="473"/>
      <c r="E119" s="473"/>
      <c r="F119" s="473"/>
      <c r="G119" s="473"/>
      <c r="H119" s="113"/>
    </row>
    <row r="120" spans="1:8" s="116" customFormat="1" ht="32.25" customHeight="1" x14ac:dyDescent="0.2">
      <c r="A120" s="347"/>
      <c r="B120" s="473"/>
      <c r="C120" s="473"/>
      <c r="D120" s="473"/>
      <c r="E120" s="473"/>
      <c r="F120" s="473"/>
      <c r="G120" s="473"/>
      <c r="H120" s="113"/>
    </row>
    <row r="121" spans="1:8" s="116" customFormat="1" ht="12.75" customHeight="1" x14ac:dyDescent="0.2">
      <c r="A121" s="347"/>
      <c r="B121" s="80"/>
      <c r="C121" s="80"/>
      <c r="D121" s="80"/>
      <c r="E121" s="80"/>
      <c r="F121" s="80"/>
      <c r="G121" s="80"/>
      <c r="H121" s="113"/>
    </row>
    <row r="122" spans="1:8" s="116" customFormat="1" ht="12.75" customHeight="1" x14ac:dyDescent="0.2">
      <c r="A122" s="167"/>
      <c r="B122" s="438" t="s">
        <v>269</v>
      </c>
      <c r="C122" s="438"/>
      <c r="D122" s="438"/>
      <c r="E122" s="115"/>
      <c r="F122" s="330"/>
      <c r="G122" s="117"/>
      <c r="H122" s="113"/>
    </row>
    <row r="123" spans="1:8" s="116" customFormat="1" ht="12.75" customHeight="1" x14ac:dyDescent="0.2">
      <c r="A123" s="167"/>
      <c r="B123" s="438" t="s">
        <v>270</v>
      </c>
      <c r="C123" s="438"/>
      <c r="D123" s="438"/>
      <c r="E123" s="115"/>
      <c r="F123" s="330"/>
      <c r="G123" s="117"/>
      <c r="H123" s="113"/>
    </row>
    <row r="124" spans="1:8" s="116" customFormat="1" ht="12.75" customHeight="1" x14ac:dyDescent="0.2">
      <c r="A124" s="167" t="s">
        <v>37</v>
      </c>
      <c r="B124" s="438" t="s">
        <v>271</v>
      </c>
      <c r="C124" s="438"/>
      <c r="D124" s="438"/>
      <c r="E124" s="115"/>
      <c r="F124" s="330"/>
      <c r="G124" s="117"/>
      <c r="H124" s="113"/>
    </row>
    <row r="125" spans="1:8" s="116" customFormat="1" ht="12.75" customHeight="1" x14ac:dyDescent="0.2">
      <c r="A125" s="347"/>
      <c r="B125" s="329"/>
      <c r="C125" s="329"/>
      <c r="D125" s="329"/>
      <c r="E125" s="330"/>
      <c r="F125" s="312"/>
      <c r="G125" s="332"/>
      <c r="H125" s="113"/>
    </row>
    <row r="126" spans="1:8" s="116" customFormat="1" ht="12.75" customHeight="1" x14ac:dyDescent="0.2">
      <c r="A126" s="347" t="s">
        <v>272</v>
      </c>
      <c r="B126" s="473" t="s">
        <v>273</v>
      </c>
      <c r="C126" s="473"/>
      <c r="D126" s="473"/>
      <c r="E126" s="473"/>
      <c r="F126" s="473"/>
      <c r="G126" s="473"/>
      <c r="H126" s="113"/>
    </row>
    <row r="127" spans="1:8" s="116" customFormat="1" ht="12.75" customHeight="1" x14ac:dyDescent="0.2">
      <c r="A127" s="347"/>
      <c r="B127" s="329"/>
      <c r="C127" s="329"/>
      <c r="D127" s="329"/>
      <c r="E127" s="329"/>
      <c r="F127" s="329"/>
      <c r="G127" s="329"/>
      <c r="H127" s="113"/>
    </row>
    <row r="128" spans="1:8" s="116" customFormat="1" ht="12.75" customHeight="1" x14ac:dyDescent="0.25">
      <c r="A128" s="347"/>
      <c r="B128" s="329"/>
      <c r="C128" s="118" t="s">
        <v>274</v>
      </c>
      <c r="D128" s="118" t="s">
        <v>275</v>
      </c>
      <c r="E128" s="118"/>
      <c r="F128" s="118"/>
      <c r="G128" s="329"/>
      <c r="H128" s="113"/>
    </row>
    <row r="129" spans="1:8" s="116" customFormat="1" ht="13.5" customHeight="1" x14ac:dyDescent="0.2">
      <c r="A129" s="347"/>
      <c r="B129" s="117" t="s">
        <v>276</v>
      </c>
      <c r="C129" s="167"/>
      <c r="D129" s="167"/>
      <c r="E129" s="119"/>
      <c r="F129" s="119"/>
      <c r="G129" s="332"/>
      <c r="H129" s="113"/>
    </row>
    <row r="130" spans="1:8" s="116" customFormat="1" ht="12.75" customHeight="1" x14ac:dyDescent="0.2">
      <c r="A130" s="347"/>
      <c r="B130" s="117" t="s">
        <v>277</v>
      </c>
      <c r="C130" s="167"/>
      <c r="D130" s="167"/>
      <c r="E130" s="119"/>
      <c r="F130" s="119"/>
      <c r="G130" s="332"/>
      <c r="H130" s="113"/>
    </row>
    <row r="131" spans="1:8" s="116" customFormat="1" ht="15.75" customHeight="1" x14ac:dyDescent="0.2">
      <c r="A131" s="347"/>
      <c r="B131" s="117" t="s">
        <v>278</v>
      </c>
      <c r="C131" s="167"/>
      <c r="D131" s="167"/>
      <c r="E131" s="119"/>
      <c r="F131" s="119"/>
      <c r="G131" s="332"/>
      <c r="H131" s="113"/>
    </row>
    <row r="132" spans="1:8" s="116" customFormat="1" ht="12.75" customHeight="1" x14ac:dyDescent="0.25">
      <c r="A132" s="347"/>
      <c r="B132" s="306" t="s">
        <v>279</v>
      </c>
      <c r="C132" s="167"/>
      <c r="D132" s="167"/>
      <c r="E132" s="119"/>
      <c r="F132" s="119"/>
      <c r="G132" s="332"/>
      <c r="H132" s="113"/>
    </row>
    <row r="133" spans="1:8" s="116" customFormat="1" ht="28.5" customHeight="1" x14ac:dyDescent="0.25">
      <c r="A133" s="347"/>
      <c r="B133" s="53" t="s">
        <v>280</v>
      </c>
      <c r="C133" s="167"/>
      <c r="D133" s="167"/>
      <c r="E133" s="119"/>
      <c r="F133" s="119"/>
      <c r="G133" s="332"/>
      <c r="H133" s="113"/>
    </row>
    <row r="134" spans="1:8" s="116" customFormat="1" ht="15" customHeight="1" x14ac:dyDescent="0.25">
      <c r="A134" s="347"/>
      <c r="B134" s="306" t="s">
        <v>281</v>
      </c>
      <c r="C134" s="167"/>
      <c r="D134" s="167"/>
      <c r="E134" s="119"/>
      <c r="F134" s="119"/>
      <c r="G134" s="332"/>
      <c r="H134" s="113"/>
    </row>
    <row r="135" spans="1:8" s="116" customFormat="1" ht="12.75" customHeight="1" x14ac:dyDescent="0.25">
      <c r="A135" s="347"/>
      <c r="B135" s="306" t="s">
        <v>282</v>
      </c>
      <c r="C135" s="167" t="s">
        <v>37</v>
      </c>
      <c r="D135" s="167"/>
      <c r="E135" s="119"/>
      <c r="F135" s="119"/>
      <c r="G135" s="332"/>
      <c r="H135" s="113"/>
    </row>
    <row r="136" spans="1:8" s="116" customFormat="1" ht="12.75" customHeight="1" x14ac:dyDescent="0.25">
      <c r="A136" s="323"/>
      <c r="B136" s="114"/>
      <c r="C136" s="338"/>
      <c r="D136" s="338"/>
      <c r="E136" s="338"/>
      <c r="F136" s="338"/>
      <c r="G136" s="113"/>
      <c r="H136" s="113"/>
    </row>
    <row r="137" spans="1:8" x14ac:dyDescent="0.25">
      <c r="A137" s="323" t="s">
        <v>283</v>
      </c>
      <c r="B137" s="432" t="s">
        <v>284</v>
      </c>
      <c r="C137" s="431"/>
      <c r="D137" s="431"/>
      <c r="E137" s="431"/>
      <c r="F137" s="431"/>
      <c r="G137" s="113"/>
      <c r="H137" s="113"/>
    </row>
    <row r="138" spans="1:8" x14ac:dyDescent="0.25">
      <c r="A138" s="323"/>
      <c r="B138" s="305"/>
      <c r="C138" s="306"/>
      <c r="D138" s="306"/>
      <c r="E138" s="306"/>
      <c r="F138" s="306"/>
      <c r="G138" s="113"/>
      <c r="H138" s="113"/>
    </row>
    <row r="139" spans="1:8" x14ac:dyDescent="0.25">
      <c r="A139" s="290"/>
      <c r="B139" s="320" t="s">
        <v>4</v>
      </c>
      <c r="C139" s="92"/>
      <c r="D139" s="92"/>
      <c r="E139" s="293"/>
      <c r="F139" s="293"/>
      <c r="G139" s="113"/>
      <c r="H139" s="113"/>
    </row>
    <row r="140" spans="1:8" x14ac:dyDescent="0.25">
      <c r="A140" s="290" t="s">
        <v>37</v>
      </c>
      <c r="B140" s="317" t="s">
        <v>5</v>
      </c>
      <c r="C140" s="120"/>
      <c r="D140" s="120"/>
      <c r="E140" s="113"/>
      <c r="F140" s="113"/>
      <c r="G140" s="113"/>
      <c r="H140" s="113"/>
    </row>
    <row r="141" spans="1:8" x14ac:dyDescent="0.25">
      <c r="A141" s="324"/>
      <c r="B141" s="75"/>
      <c r="C141" s="121"/>
      <c r="D141" s="341"/>
      <c r="E141" s="3"/>
      <c r="F141" s="6"/>
      <c r="G141" s="75"/>
      <c r="H141" s="113"/>
    </row>
    <row r="142" spans="1:8" ht="12.75" customHeight="1" x14ac:dyDescent="0.25">
      <c r="A142" s="323" t="s">
        <v>285</v>
      </c>
      <c r="B142" s="487" t="s">
        <v>286</v>
      </c>
      <c r="C142" s="487"/>
      <c r="D142" s="487"/>
      <c r="E142" s="487"/>
      <c r="F142" s="335"/>
      <c r="G142" s="75"/>
      <c r="H142" s="75"/>
    </row>
    <row r="143" spans="1:8" ht="12" customHeight="1" x14ac:dyDescent="0.25">
      <c r="A143" s="323"/>
      <c r="B143" s="413" t="s">
        <v>287</v>
      </c>
      <c r="C143" s="413"/>
      <c r="D143" s="413"/>
      <c r="E143" s="413"/>
      <c r="F143" s="168"/>
      <c r="G143" s="75"/>
      <c r="H143" s="75"/>
    </row>
    <row r="144" spans="1:8" ht="27" customHeight="1" x14ac:dyDescent="0.25">
      <c r="A144" s="323"/>
      <c r="B144" s="298"/>
      <c r="C144" s="298"/>
      <c r="D144" s="298"/>
      <c r="E144" s="122"/>
      <c r="F144" s="6"/>
      <c r="G144" s="75"/>
      <c r="H144" s="75"/>
    </row>
    <row r="145" spans="1:7" ht="13.5" customHeight="1" x14ac:dyDescent="0.25">
      <c r="A145" s="323" t="s">
        <v>288</v>
      </c>
      <c r="B145" s="413" t="s">
        <v>289</v>
      </c>
      <c r="C145" s="413"/>
      <c r="D145" s="373"/>
      <c r="E145" s="373"/>
      <c r="F145" s="373"/>
      <c r="G145" s="75"/>
    </row>
    <row r="146" spans="1:7" ht="55.5" customHeight="1" x14ac:dyDescent="0.25">
      <c r="A146" s="323"/>
      <c r="B146" s="413"/>
      <c r="C146" s="413"/>
      <c r="D146" s="373"/>
      <c r="E146" s="373"/>
      <c r="F146" s="373"/>
      <c r="G146" s="75"/>
    </row>
    <row r="147" spans="1:7" x14ac:dyDescent="0.25">
      <c r="A147" s="323"/>
      <c r="B147" s="334"/>
      <c r="C147" s="334"/>
      <c r="D147" s="334"/>
      <c r="E147" s="122"/>
      <c r="F147" s="6"/>
      <c r="G147" s="75"/>
    </row>
    <row r="148" spans="1:7" ht="15.75" customHeight="1" x14ac:dyDescent="0.25">
      <c r="A148" s="344" t="s">
        <v>290</v>
      </c>
      <c r="B148" s="448" t="s">
        <v>291</v>
      </c>
      <c r="C148" s="448"/>
      <c r="D148" s="448"/>
      <c r="E148" s="448"/>
      <c r="F148" s="448"/>
      <c r="G148" s="113"/>
    </row>
    <row r="149" spans="1:7" ht="12.75" customHeight="1" x14ac:dyDescent="0.25">
      <c r="A149" s="169"/>
      <c r="B149" s="311" t="s">
        <v>292</v>
      </c>
      <c r="C149" s="328"/>
      <c r="D149" s="328"/>
      <c r="E149" s="123"/>
      <c r="F149" s="113"/>
      <c r="G149" s="75"/>
    </row>
    <row r="150" spans="1:7" x14ac:dyDescent="0.25">
      <c r="A150" s="169"/>
      <c r="B150" s="438" t="s">
        <v>293</v>
      </c>
      <c r="C150" s="467"/>
      <c r="D150" s="467"/>
      <c r="E150" s="92"/>
      <c r="F150" s="113"/>
      <c r="G150" s="75"/>
    </row>
    <row r="151" spans="1:7" x14ac:dyDescent="0.25">
      <c r="A151" s="169"/>
      <c r="B151" s="311" t="s">
        <v>262</v>
      </c>
      <c r="C151" s="328"/>
      <c r="D151" s="328"/>
      <c r="E151" s="92"/>
      <c r="F151" s="75"/>
      <c r="G151" s="75"/>
    </row>
    <row r="152" spans="1:7" x14ac:dyDescent="0.25">
      <c r="A152" s="169" t="s">
        <v>37</v>
      </c>
      <c r="B152" s="311" t="s">
        <v>294</v>
      </c>
      <c r="C152" s="328"/>
      <c r="D152" s="328"/>
      <c r="E152" s="92"/>
      <c r="F152" s="75"/>
      <c r="G152" s="75"/>
    </row>
    <row r="153" spans="1:7" x14ac:dyDescent="0.25">
      <c r="A153" s="169"/>
      <c r="B153" s="331" t="s">
        <v>295</v>
      </c>
      <c r="C153" s="328"/>
      <c r="D153" s="328"/>
      <c r="E153" s="122"/>
      <c r="F153" s="6"/>
      <c r="G153" s="75"/>
    </row>
    <row r="154" spans="1:7" x14ac:dyDescent="0.25">
      <c r="A154" s="169"/>
      <c r="B154" s="311" t="s">
        <v>296</v>
      </c>
      <c r="C154" s="341"/>
      <c r="D154" s="341"/>
      <c r="E154" s="92"/>
      <c r="F154" s="75"/>
      <c r="G154" s="75"/>
    </row>
    <row r="155" spans="1:7" x14ac:dyDescent="0.25">
      <c r="A155" s="169"/>
      <c r="B155" s="311" t="s">
        <v>297</v>
      </c>
      <c r="C155" s="376"/>
      <c r="D155" s="376"/>
      <c r="E155" s="376"/>
      <c r="F155" s="376"/>
      <c r="G155" s="75"/>
    </row>
    <row r="156" spans="1:7" x14ac:dyDescent="0.25">
      <c r="A156" s="323"/>
      <c r="B156" s="298"/>
      <c r="C156" s="298"/>
      <c r="D156" s="298"/>
      <c r="E156" s="122"/>
      <c r="F156" s="6"/>
      <c r="G156" s="75"/>
    </row>
    <row r="157" spans="1:7" x14ac:dyDescent="0.25">
      <c r="A157" s="323"/>
      <c r="B157" s="75"/>
      <c r="C157" s="298"/>
      <c r="D157" s="298"/>
      <c r="E157" s="122"/>
      <c r="F157" s="6"/>
      <c r="G157" s="75"/>
    </row>
    <row r="158" spans="1:7" x14ac:dyDescent="0.25">
      <c r="A158" s="324"/>
      <c r="B158" s="12" t="s">
        <v>298</v>
      </c>
      <c r="C158" s="121"/>
      <c r="D158" s="97"/>
      <c r="E158" s="75"/>
      <c r="F158" s="6"/>
      <c r="G158" s="75"/>
    </row>
    <row r="159" spans="1:7" ht="66.75" customHeight="1" x14ac:dyDescent="0.25">
      <c r="A159" s="324"/>
      <c r="B159" s="436" t="s">
        <v>299</v>
      </c>
      <c r="C159" s="386"/>
      <c r="D159" s="386"/>
      <c r="E159" s="386"/>
      <c r="F159" s="386"/>
      <c r="G159" s="75"/>
    </row>
    <row r="160" spans="1:7" ht="15" customHeight="1" x14ac:dyDescent="0.25">
      <c r="A160" s="324"/>
      <c r="B160" s="12"/>
      <c r="C160" s="121"/>
      <c r="D160" s="97"/>
      <c r="E160" s="75"/>
      <c r="F160" s="6"/>
      <c r="G160" s="75"/>
    </row>
    <row r="161" spans="1:11" ht="31.5" customHeight="1" x14ac:dyDescent="0.25">
      <c r="A161" s="323" t="s">
        <v>300</v>
      </c>
      <c r="B161" s="474" t="s">
        <v>301</v>
      </c>
      <c r="C161" s="474"/>
      <c r="D161" s="474"/>
      <c r="E161" s="474"/>
      <c r="F161" s="474"/>
      <c r="G161" s="75"/>
      <c r="H161" s="124"/>
      <c r="I161" s="294"/>
      <c r="J161" s="294"/>
      <c r="K161" s="294"/>
    </row>
    <row r="162" spans="1:11" ht="27" customHeight="1" x14ac:dyDescent="0.25">
      <c r="A162" s="323"/>
      <c r="B162" s="436" t="s">
        <v>302</v>
      </c>
      <c r="C162" s="417"/>
      <c r="D162" s="417"/>
      <c r="E162" s="417"/>
      <c r="F162" s="417"/>
      <c r="G162" s="75"/>
      <c r="H162" s="125"/>
      <c r="I162" s="75"/>
      <c r="J162" s="75"/>
      <c r="K162" s="75"/>
    </row>
    <row r="163" spans="1:11" ht="29.25" customHeight="1" x14ac:dyDescent="0.25">
      <c r="A163" s="323"/>
      <c r="B163" s="417" t="s">
        <v>303</v>
      </c>
      <c r="C163" s="417"/>
      <c r="D163" s="417"/>
      <c r="E163" s="417"/>
      <c r="F163" s="417"/>
      <c r="G163" s="75"/>
      <c r="H163" s="125"/>
      <c r="I163" s="75"/>
      <c r="J163" s="75"/>
      <c r="K163" s="75"/>
    </row>
    <row r="164" spans="1:11" ht="13.5" customHeight="1" x14ac:dyDescent="0.25">
      <c r="A164" s="323"/>
      <c r="B164" s="417" t="s">
        <v>304</v>
      </c>
      <c r="C164" s="417"/>
      <c r="D164" s="417"/>
      <c r="E164" s="417"/>
      <c r="F164" s="417"/>
      <c r="G164" s="75"/>
      <c r="H164" s="125"/>
      <c r="I164" s="75"/>
      <c r="J164" s="75"/>
      <c r="K164" s="75"/>
    </row>
    <row r="165" spans="1:11" ht="29.25" customHeight="1" x14ac:dyDescent="0.25">
      <c r="A165" s="323"/>
      <c r="B165" s="417" t="s">
        <v>305</v>
      </c>
      <c r="C165" s="417"/>
      <c r="D165" s="417"/>
      <c r="E165" s="417"/>
      <c r="F165" s="417"/>
      <c r="G165" s="75"/>
      <c r="H165" s="125"/>
      <c r="I165" s="75"/>
      <c r="J165" s="75"/>
      <c r="K165" s="75"/>
    </row>
    <row r="166" spans="1:11" ht="27" customHeight="1" x14ac:dyDescent="0.25">
      <c r="A166" s="323"/>
      <c r="B166" s="469" t="s">
        <v>306</v>
      </c>
      <c r="C166" s="469"/>
      <c r="D166" s="469"/>
      <c r="E166" s="469"/>
      <c r="F166" s="469"/>
      <c r="G166" s="75"/>
      <c r="H166" s="125"/>
      <c r="I166" s="75"/>
      <c r="J166" s="75"/>
      <c r="K166" s="75"/>
    </row>
    <row r="167" spans="1:11" ht="14.25" customHeight="1" x14ac:dyDescent="0.25">
      <c r="A167" s="323"/>
      <c r="B167" s="469" t="s">
        <v>307</v>
      </c>
      <c r="C167" s="469"/>
      <c r="D167" s="469"/>
      <c r="E167" s="469"/>
      <c r="F167" s="469"/>
      <c r="G167" s="75"/>
      <c r="H167" s="125"/>
      <c r="I167" s="75"/>
      <c r="J167" s="75"/>
      <c r="K167" s="75"/>
    </row>
    <row r="168" spans="1:11" ht="13.5" customHeight="1" x14ac:dyDescent="0.25">
      <c r="A168" s="323"/>
      <c r="B168" s="299"/>
      <c r="C168" s="296"/>
      <c r="D168" s="296"/>
      <c r="E168" s="296"/>
      <c r="F168" s="296"/>
      <c r="G168" s="75"/>
      <c r="H168" s="125"/>
      <c r="I168" s="75"/>
      <c r="J168" s="75"/>
      <c r="K168" s="75"/>
    </row>
    <row r="169" spans="1:11" x14ac:dyDescent="0.25">
      <c r="A169" s="323"/>
      <c r="B169" s="126"/>
      <c r="C169" s="171" t="s">
        <v>308</v>
      </c>
      <c r="D169" s="120" t="s">
        <v>309</v>
      </c>
      <c r="E169" s="312"/>
      <c r="F169" s="127"/>
      <c r="G169" s="75"/>
      <c r="H169" s="75"/>
      <c r="I169" s="75"/>
      <c r="J169" s="75"/>
      <c r="K169" s="75"/>
    </row>
    <row r="170" spans="1:11" x14ac:dyDescent="0.25">
      <c r="A170" s="323"/>
      <c r="B170" s="170" t="s">
        <v>310</v>
      </c>
      <c r="C170" s="172">
        <v>0.55000000000000004</v>
      </c>
      <c r="D170" s="161">
        <v>292</v>
      </c>
      <c r="E170" s="298"/>
      <c r="F170" s="127"/>
      <c r="G170" s="75"/>
      <c r="H170" s="75"/>
      <c r="I170" s="75"/>
      <c r="J170" s="75"/>
      <c r="K170" s="75"/>
    </row>
    <row r="171" spans="1:11" x14ac:dyDescent="0.25">
      <c r="A171" s="323"/>
      <c r="B171" s="170" t="s">
        <v>311</v>
      </c>
      <c r="C171" s="172">
        <v>0.57999999999999996</v>
      </c>
      <c r="D171" s="161">
        <v>309</v>
      </c>
      <c r="E171" s="298"/>
      <c r="F171" s="127"/>
      <c r="G171" s="75"/>
      <c r="H171" s="75"/>
      <c r="I171" s="75"/>
      <c r="J171" s="75"/>
      <c r="K171" s="75"/>
    </row>
    <row r="172" spans="1:11" x14ac:dyDescent="0.25">
      <c r="A172" s="323"/>
      <c r="B172" s="299"/>
      <c r="C172" s="296"/>
      <c r="D172" s="296"/>
      <c r="E172" s="296"/>
      <c r="F172" s="296"/>
      <c r="G172" s="75"/>
      <c r="H172" s="75"/>
      <c r="I172" s="75"/>
      <c r="J172" s="75"/>
      <c r="K172" s="75"/>
    </row>
    <row r="173" spans="1:11" ht="12.75" customHeight="1" x14ac:dyDescent="0.25">
      <c r="A173" s="323"/>
      <c r="B173" s="417" t="s">
        <v>312</v>
      </c>
      <c r="C173" s="417"/>
      <c r="D173" s="417"/>
      <c r="E173" s="417"/>
      <c r="F173" s="417"/>
      <c r="G173" s="417"/>
      <c r="H173" s="75"/>
      <c r="I173" s="75"/>
      <c r="J173" s="75"/>
      <c r="K173" s="75"/>
    </row>
    <row r="174" spans="1:11" x14ac:dyDescent="0.25">
      <c r="A174" s="323"/>
      <c r="B174" s="417"/>
      <c r="C174" s="417"/>
      <c r="D174" s="417"/>
      <c r="E174" s="417"/>
      <c r="F174" s="417"/>
      <c r="G174" s="417"/>
      <c r="H174" s="75"/>
      <c r="I174" s="75"/>
      <c r="J174" s="75"/>
      <c r="K174" s="75"/>
    </row>
    <row r="175" spans="1:11" x14ac:dyDescent="0.25">
      <c r="A175" s="323"/>
      <c r="B175" s="417"/>
      <c r="C175" s="417"/>
      <c r="D175" s="417"/>
      <c r="E175" s="417"/>
      <c r="F175" s="417"/>
      <c r="G175" s="417"/>
      <c r="H175" s="75"/>
      <c r="I175" s="75"/>
      <c r="J175" s="75"/>
      <c r="K175" s="75"/>
    </row>
    <row r="176" spans="1:11" x14ac:dyDescent="0.25">
      <c r="A176" s="323"/>
      <c r="B176" s="299"/>
      <c r="C176" s="296"/>
      <c r="D176" s="296"/>
      <c r="E176" s="296"/>
      <c r="F176" s="296"/>
      <c r="G176" s="75"/>
      <c r="H176" s="75"/>
      <c r="I176" s="75"/>
      <c r="J176" s="75"/>
      <c r="K176" s="75"/>
    </row>
    <row r="177" spans="1:7" x14ac:dyDescent="0.25">
      <c r="A177" s="323"/>
      <c r="B177" s="309" t="s">
        <v>313</v>
      </c>
      <c r="C177" s="309" t="s">
        <v>314</v>
      </c>
      <c r="D177" s="309" t="s">
        <v>315</v>
      </c>
      <c r="E177" s="75"/>
      <c r="F177" s="75"/>
      <c r="G177" s="75"/>
    </row>
    <row r="178" spans="1:7" x14ac:dyDescent="0.25">
      <c r="A178" s="323"/>
      <c r="B178" s="173" t="s">
        <v>316</v>
      </c>
      <c r="C178" s="174">
        <v>1160</v>
      </c>
      <c r="D178" s="174">
        <v>1350</v>
      </c>
      <c r="E178" s="75"/>
      <c r="F178" s="75"/>
      <c r="G178" s="75"/>
    </row>
    <row r="179" spans="1:7" ht="30" x14ac:dyDescent="0.25">
      <c r="A179" s="323"/>
      <c r="B179" s="175" t="s">
        <v>317</v>
      </c>
      <c r="C179" s="290">
        <v>580</v>
      </c>
      <c r="D179" s="290">
        <v>680</v>
      </c>
      <c r="E179" s="75"/>
      <c r="F179" s="296"/>
      <c r="G179" s="75"/>
    </row>
    <row r="180" spans="1:7" x14ac:dyDescent="0.25">
      <c r="A180" s="323"/>
      <c r="B180" s="251" t="s">
        <v>318</v>
      </c>
      <c r="C180" s="290">
        <v>560</v>
      </c>
      <c r="D180" s="290">
        <v>680</v>
      </c>
      <c r="E180" s="75"/>
      <c r="F180" s="75"/>
      <c r="G180" s="75"/>
    </row>
    <row r="181" spans="1:7" x14ac:dyDescent="0.25">
      <c r="A181" s="323"/>
      <c r="B181" s="251" t="s">
        <v>319</v>
      </c>
      <c r="C181" s="290">
        <v>24</v>
      </c>
      <c r="D181" s="290">
        <v>31</v>
      </c>
      <c r="E181" s="75"/>
      <c r="F181" s="75"/>
      <c r="G181" s="75"/>
    </row>
    <row r="182" spans="1:7" x14ac:dyDescent="0.25">
      <c r="A182" s="323"/>
      <c r="B182" s="251" t="s">
        <v>320</v>
      </c>
      <c r="C182" s="290">
        <v>23</v>
      </c>
      <c r="D182" s="290">
        <v>33</v>
      </c>
      <c r="E182" s="75"/>
      <c r="F182" s="75"/>
      <c r="G182" s="75"/>
    </row>
    <row r="183" spans="1:7" x14ac:dyDescent="0.25">
      <c r="A183" s="323"/>
      <c r="B183" s="251" t="s">
        <v>321</v>
      </c>
      <c r="C183" s="290">
        <v>23</v>
      </c>
      <c r="D183" s="290">
        <v>29</v>
      </c>
      <c r="E183" s="75"/>
      <c r="F183" s="75"/>
      <c r="G183" s="75"/>
    </row>
    <row r="184" spans="1:7" x14ac:dyDescent="0.25">
      <c r="A184" s="323"/>
      <c r="B184" s="173" t="s">
        <v>322</v>
      </c>
      <c r="C184" s="290">
        <v>7</v>
      </c>
      <c r="D184" s="290">
        <v>8</v>
      </c>
      <c r="E184" s="75"/>
      <c r="F184" s="75"/>
      <c r="G184" s="75"/>
    </row>
    <row r="185" spans="1:7" x14ac:dyDescent="0.25">
      <c r="A185" s="324"/>
      <c r="B185" s="75"/>
      <c r="C185" s="128"/>
      <c r="D185" s="128"/>
      <c r="E185" s="75"/>
      <c r="F185" s="75"/>
      <c r="G185" s="75"/>
    </row>
    <row r="186" spans="1:7" x14ac:dyDescent="0.25">
      <c r="A186" s="324"/>
      <c r="B186" s="418" t="s">
        <v>323</v>
      </c>
      <c r="C186" s="419"/>
      <c r="D186" s="419"/>
      <c r="E186" s="419"/>
      <c r="F186" s="419"/>
      <c r="G186" s="419"/>
    </row>
    <row r="187" spans="1:7" x14ac:dyDescent="0.25">
      <c r="A187" s="324"/>
      <c r="B187" s="75"/>
      <c r="C187" s="128"/>
      <c r="D187" s="128"/>
      <c r="E187" s="75"/>
      <c r="F187" s="75"/>
      <c r="G187" s="75"/>
    </row>
    <row r="188" spans="1:7" ht="45" x14ac:dyDescent="0.25">
      <c r="A188" s="324"/>
      <c r="B188" s="176" t="s">
        <v>324</v>
      </c>
      <c r="C188" s="177" t="s">
        <v>317</v>
      </c>
      <c r="D188" s="176" t="s">
        <v>318</v>
      </c>
      <c r="E188" s="75"/>
      <c r="F188" s="75"/>
      <c r="G188" s="75"/>
    </row>
    <row r="189" spans="1:7" x14ac:dyDescent="0.25">
      <c r="A189" s="324"/>
      <c r="B189" s="178" t="s">
        <v>325</v>
      </c>
      <c r="C189" s="183">
        <v>0.192</v>
      </c>
      <c r="D189" s="183">
        <v>0.23</v>
      </c>
      <c r="E189" s="75"/>
      <c r="F189" s="75"/>
      <c r="G189" s="75"/>
    </row>
    <row r="190" spans="1:7" x14ac:dyDescent="0.25">
      <c r="A190" s="324"/>
      <c r="B190" s="178" t="s">
        <v>326</v>
      </c>
      <c r="C190" s="183">
        <v>0.48</v>
      </c>
      <c r="D190" s="183">
        <v>0.35</v>
      </c>
      <c r="E190" s="75"/>
      <c r="F190" s="75"/>
      <c r="G190" s="75"/>
    </row>
    <row r="191" spans="1:7" x14ac:dyDescent="0.25">
      <c r="A191" s="324"/>
      <c r="B191" s="178" t="s">
        <v>327</v>
      </c>
      <c r="C191" s="183">
        <v>0.27</v>
      </c>
      <c r="D191" s="183">
        <v>0.38</v>
      </c>
      <c r="E191" s="75"/>
      <c r="F191" s="75"/>
      <c r="G191" s="75"/>
    </row>
    <row r="192" spans="1:7" x14ac:dyDescent="0.25">
      <c r="A192" s="324"/>
      <c r="B192" s="178" t="s">
        <v>328</v>
      </c>
      <c r="C192" s="183">
        <v>0.06</v>
      </c>
      <c r="D192" s="183">
        <v>0.04</v>
      </c>
      <c r="E192" s="75"/>
      <c r="F192" s="75"/>
      <c r="G192" s="75"/>
    </row>
    <row r="193" spans="1:6" x14ac:dyDescent="0.25">
      <c r="A193" s="324"/>
      <c r="B193" s="178" t="s">
        <v>329</v>
      </c>
      <c r="C193" s="183"/>
      <c r="D193" s="183"/>
      <c r="E193" s="75"/>
      <c r="F193" s="75"/>
    </row>
    <row r="194" spans="1:6" x14ac:dyDescent="0.25">
      <c r="A194" s="324"/>
      <c r="B194" s="178" t="s">
        <v>330</v>
      </c>
      <c r="C194" s="183"/>
      <c r="D194" s="183"/>
      <c r="E194" s="75"/>
      <c r="F194" s="75"/>
    </row>
    <row r="195" spans="1:6" x14ac:dyDescent="0.25">
      <c r="A195" s="324"/>
      <c r="B195" s="173" t="s">
        <v>331</v>
      </c>
      <c r="C195" s="183">
        <f>SUM(C189:C194)</f>
        <v>1.002</v>
      </c>
      <c r="D195" s="183">
        <f>SUM(D189:D194)</f>
        <v>1</v>
      </c>
      <c r="E195" s="75"/>
      <c r="F195" s="75"/>
    </row>
    <row r="196" spans="1:6" x14ac:dyDescent="0.25">
      <c r="A196" s="324"/>
      <c r="B196" s="75"/>
      <c r="C196" s="128"/>
      <c r="D196" s="128"/>
      <c r="E196" s="75"/>
      <c r="F196" s="75"/>
    </row>
    <row r="197" spans="1:6" x14ac:dyDescent="0.25">
      <c r="A197" s="323"/>
      <c r="B197" s="309" t="s">
        <v>324</v>
      </c>
      <c r="C197" s="179" t="s">
        <v>316</v>
      </c>
      <c r="D197" s="129"/>
      <c r="E197" s="129"/>
      <c r="F197" s="129"/>
    </row>
    <row r="198" spans="1:6" x14ac:dyDescent="0.25">
      <c r="A198" s="323"/>
      <c r="B198" s="180" t="s">
        <v>332</v>
      </c>
      <c r="C198" s="366">
        <v>0.15</v>
      </c>
      <c r="D198" s="129"/>
      <c r="E198" s="129"/>
      <c r="F198" s="129"/>
    </row>
    <row r="199" spans="1:6" x14ac:dyDescent="0.25">
      <c r="A199" s="323"/>
      <c r="B199" s="180" t="s">
        <v>333</v>
      </c>
      <c r="C199" s="366">
        <v>0.5</v>
      </c>
      <c r="D199" s="129"/>
      <c r="E199" s="129"/>
      <c r="F199" s="129"/>
    </row>
    <row r="200" spans="1:6" x14ac:dyDescent="0.25">
      <c r="A200" s="323"/>
      <c r="B200" s="180" t="s">
        <v>334</v>
      </c>
      <c r="C200" s="366">
        <v>0.3</v>
      </c>
      <c r="D200" s="129"/>
      <c r="E200" s="129"/>
      <c r="F200" s="129"/>
    </row>
    <row r="201" spans="1:6" x14ac:dyDescent="0.25">
      <c r="A201" s="323"/>
      <c r="B201" s="180" t="s">
        <v>335</v>
      </c>
      <c r="C201" s="366">
        <v>0.05</v>
      </c>
      <c r="D201" s="129"/>
      <c r="E201" s="129"/>
      <c r="F201" s="129"/>
    </row>
    <row r="202" spans="1:6" x14ac:dyDescent="0.25">
      <c r="A202" s="323"/>
      <c r="B202" s="180" t="s">
        <v>336</v>
      </c>
      <c r="C202" s="366"/>
      <c r="D202" s="129"/>
      <c r="E202" s="129"/>
      <c r="F202" s="129"/>
    </row>
    <row r="203" spans="1:6" x14ac:dyDescent="0.25">
      <c r="A203" s="323"/>
      <c r="B203" s="180" t="s">
        <v>337</v>
      </c>
      <c r="C203" s="366"/>
      <c r="D203" s="129"/>
      <c r="E203" s="129"/>
      <c r="F203" s="129"/>
    </row>
    <row r="204" spans="1:6" x14ac:dyDescent="0.25">
      <c r="A204" s="323"/>
      <c r="B204" s="173" t="s">
        <v>331</v>
      </c>
      <c r="C204" s="366">
        <f>SUM(C198:C203)</f>
        <v>1</v>
      </c>
      <c r="D204" s="129"/>
      <c r="E204" s="129"/>
      <c r="F204" s="129"/>
    </row>
    <row r="205" spans="1:6" s="3" customFormat="1" x14ac:dyDescent="0.25">
      <c r="A205" s="76"/>
      <c r="B205" s="54"/>
      <c r="C205" s="130"/>
      <c r="D205" s="126"/>
      <c r="E205" s="126"/>
      <c r="F205" s="126"/>
    </row>
    <row r="206" spans="1:6" x14ac:dyDescent="0.25">
      <c r="A206" s="323"/>
      <c r="B206" s="309" t="s">
        <v>324</v>
      </c>
      <c r="C206" s="309" t="s">
        <v>319</v>
      </c>
      <c r="D206" s="309" t="s">
        <v>321</v>
      </c>
      <c r="E206" s="309" t="s">
        <v>320</v>
      </c>
      <c r="F206" s="75"/>
    </row>
    <row r="207" spans="1:6" x14ac:dyDescent="0.25">
      <c r="A207" s="323"/>
      <c r="B207" s="178" t="s">
        <v>338</v>
      </c>
      <c r="C207" s="363">
        <v>0.35</v>
      </c>
      <c r="D207" s="363">
        <v>0.42</v>
      </c>
      <c r="E207" s="363">
        <v>0.1941747572815534</v>
      </c>
      <c r="F207" s="75"/>
    </row>
    <row r="208" spans="1:6" x14ac:dyDescent="0.25">
      <c r="A208" s="323"/>
      <c r="B208" s="178" t="s">
        <v>339</v>
      </c>
      <c r="C208" s="363">
        <v>0.45</v>
      </c>
      <c r="D208" s="363">
        <v>0.31</v>
      </c>
      <c r="E208" s="363">
        <v>0.52427184466019416</v>
      </c>
      <c r="F208" s="75"/>
    </row>
    <row r="209" spans="1:6" x14ac:dyDescent="0.25">
      <c r="A209" s="323"/>
      <c r="B209" s="178" t="s">
        <v>340</v>
      </c>
      <c r="C209" s="363">
        <v>0.18</v>
      </c>
      <c r="D209" s="363">
        <v>0.22</v>
      </c>
      <c r="E209" s="363">
        <v>0.22006472491909385</v>
      </c>
      <c r="F209" s="75"/>
    </row>
    <row r="210" spans="1:6" x14ac:dyDescent="0.25">
      <c r="A210" s="323"/>
      <c r="B210" s="181" t="s">
        <v>341</v>
      </c>
      <c r="C210" s="363">
        <v>0.02</v>
      </c>
      <c r="D210" s="363">
        <v>0.05</v>
      </c>
      <c r="E210" s="363">
        <v>6.1488673139158574E-2</v>
      </c>
      <c r="F210" s="75"/>
    </row>
    <row r="211" spans="1:6" x14ac:dyDescent="0.25">
      <c r="A211" s="323"/>
      <c r="B211" s="181" t="s">
        <v>342</v>
      </c>
      <c r="C211" s="363"/>
      <c r="D211" s="363"/>
      <c r="E211" s="363"/>
      <c r="F211" s="75"/>
    </row>
    <row r="212" spans="1:6" x14ac:dyDescent="0.25">
      <c r="A212" s="323"/>
      <c r="B212" s="178" t="s">
        <v>343</v>
      </c>
      <c r="C212" s="363"/>
      <c r="D212" s="363"/>
      <c r="E212" s="363"/>
      <c r="F212" s="75"/>
    </row>
    <row r="213" spans="1:6" x14ac:dyDescent="0.25">
      <c r="A213" s="324"/>
      <c r="B213" s="251" t="s">
        <v>331</v>
      </c>
      <c r="C213" s="183">
        <f>SUM(C207:C212)</f>
        <v>1</v>
      </c>
      <c r="D213" s="183">
        <f>SUM(D207:D212)</f>
        <v>1</v>
      </c>
      <c r="E213" s="183">
        <f>SUM(E207:E212)</f>
        <v>1</v>
      </c>
      <c r="F213" s="75"/>
    </row>
    <row r="214" spans="1:6" ht="46.5" customHeight="1" x14ac:dyDescent="0.25">
      <c r="A214" s="323" t="s">
        <v>344</v>
      </c>
      <c r="B214" s="466" t="s">
        <v>345</v>
      </c>
      <c r="C214" s="386"/>
      <c r="D214" s="386"/>
      <c r="E214" s="386"/>
      <c r="F214" s="386"/>
    </row>
    <row r="215" spans="1:6" ht="14.25" customHeight="1" x14ac:dyDescent="0.25">
      <c r="A215" s="323"/>
      <c r="B215" s="422" t="s">
        <v>313</v>
      </c>
      <c r="C215" s="422"/>
      <c r="D215" s="422"/>
      <c r="E215" s="302" t="s">
        <v>308</v>
      </c>
      <c r="F215" s="296"/>
    </row>
    <row r="216" spans="1:6" x14ac:dyDescent="0.25">
      <c r="A216" s="323"/>
      <c r="B216" s="460" t="s">
        <v>346</v>
      </c>
      <c r="C216" s="460"/>
      <c r="D216" s="460"/>
      <c r="E216" s="183">
        <v>0.46400000000000002</v>
      </c>
      <c r="F216" s="121"/>
    </row>
    <row r="217" spans="1:6" x14ac:dyDescent="0.25">
      <c r="A217" s="323"/>
      <c r="B217" s="373" t="s">
        <v>347</v>
      </c>
      <c r="C217" s="373"/>
      <c r="D217" s="373"/>
      <c r="E217" s="183">
        <v>0.67600000000000005</v>
      </c>
      <c r="F217" s="121"/>
    </row>
    <row r="218" spans="1:6" x14ac:dyDescent="0.25">
      <c r="A218" s="323"/>
      <c r="B218" s="373" t="s">
        <v>348</v>
      </c>
      <c r="C218" s="373"/>
      <c r="D218" s="373"/>
      <c r="E218" s="183">
        <v>0.91600000000000004</v>
      </c>
      <c r="F218" s="131" t="s">
        <v>349</v>
      </c>
    </row>
    <row r="219" spans="1:6" x14ac:dyDescent="0.25">
      <c r="A219" s="323"/>
      <c r="B219" s="373" t="s">
        <v>350</v>
      </c>
      <c r="C219" s="373"/>
      <c r="D219" s="373"/>
      <c r="E219" s="183">
        <v>8.4000000000000005E-2</v>
      </c>
      <c r="F219" s="131" t="s">
        <v>351</v>
      </c>
    </row>
    <row r="220" spans="1:6" x14ac:dyDescent="0.25">
      <c r="A220" s="323"/>
      <c r="B220" s="373" t="s">
        <v>352</v>
      </c>
      <c r="C220" s="373"/>
      <c r="D220" s="373"/>
      <c r="E220" s="183">
        <v>1.2E-2</v>
      </c>
      <c r="F220" s="121"/>
    </row>
    <row r="221" spans="1:6" ht="39.75" customHeight="1" x14ac:dyDescent="0.25">
      <c r="A221" s="323"/>
      <c r="B221" s="373" t="s">
        <v>353</v>
      </c>
      <c r="C221" s="373"/>
      <c r="D221" s="373"/>
      <c r="E221" s="364">
        <v>0.47199999999999998</v>
      </c>
      <c r="F221" s="182"/>
    </row>
    <row r="222" spans="1:6" ht="14.25" customHeight="1" x14ac:dyDescent="0.25">
      <c r="A222" s="324"/>
      <c r="B222" s="75"/>
      <c r="C222" s="75"/>
      <c r="D222" s="75"/>
      <c r="E222" s="75"/>
      <c r="F222" s="6"/>
    </row>
    <row r="223" spans="1:6" ht="51" customHeight="1" x14ac:dyDescent="0.25">
      <c r="A223" s="323" t="s">
        <v>354</v>
      </c>
      <c r="B223" s="417" t="s">
        <v>355</v>
      </c>
      <c r="C223" s="417"/>
      <c r="D223" s="417"/>
      <c r="E223" s="417"/>
      <c r="F223" s="417"/>
    </row>
    <row r="224" spans="1:6" ht="13.5" customHeight="1" x14ac:dyDescent="0.25">
      <c r="A224" s="323"/>
      <c r="B224" s="310"/>
      <c r="C224" s="310"/>
      <c r="D224" s="310"/>
      <c r="E224" s="310"/>
      <c r="F224" s="310"/>
    </row>
    <row r="225" spans="1:6" ht="15" customHeight="1" x14ac:dyDescent="0.25">
      <c r="A225" s="323"/>
      <c r="B225" s="423" t="s">
        <v>324</v>
      </c>
      <c r="C225" s="423"/>
      <c r="D225" s="303" t="s">
        <v>308</v>
      </c>
      <c r="E225" s="310"/>
      <c r="F225" s="310"/>
    </row>
    <row r="226" spans="1:6" hidden="1" x14ac:dyDescent="0.25">
      <c r="A226" s="323"/>
      <c r="B226" s="439" t="s">
        <v>356</v>
      </c>
      <c r="C226" s="439"/>
      <c r="D226" s="183"/>
      <c r="E226" s="75"/>
      <c r="F226" s="121"/>
    </row>
    <row r="227" spans="1:6" x14ac:dyDescent="0.25">
      <c r="A227" s="323"/>
      <c r="B227" s="459" t="s">
        <v>1118</v>
      </c>
      <c r="C227" s="459"/>
      <c r="D227" s="183">
        <v>0.54</v>
      </c>
      <c r="E227" s="75"/>
      <c r="F227" s="121"/>
    </row>
    <row r="228" spans="1:6" x14ac:dyDescent="0.25">
      <c r="A228" s="323"/>
      <c r="B228" s="459" t="s">
        <v>357</v>
      </c>
      <c r="C228" s="459"/>
      <c r="D228" s="183">
        <v>0.22500000000000001</v>
      </c>
      <c r="E228" s="75"/>
      <c r="F228" s="121"/>
    </row>
    <row r="229" spans="1:6" x14ac:dyDescent="0.25">
      <c r="A229" s="323"/>
      <c r="B229" s="459" t="s">
        <v>358</v>
      </c>
      <c r="C229" s="459"/>
      <c r="D229" s="183">
        <v>0.105</v>
      </c>
      <c r="E229" s="75"/>
      <c r="F229" s="121"/>
    </row>
    <row r="230" spans="1:6" x14ac:dyDescent="0.25">
      <c r="A230" s="323"/>
      <c r="B230" s="459" t="s">
        <v>359</v>
      </c>
      <c r="C230" s="459"/>
      <c r="D230" s="183">
        <v>7.1999999999999995E-2</v>
      </c>
      <c r="E230" s="75"/>
      <c r="F230" s="121"/>
    </row>
    <row r="231" spans="1:6" x14ac:dyDescent="0.25">
      <c r="A231" s="323"/>
      <c r="B231" s="459" t="s">
        <v>360</v>
      </c>
      <c r="C231" s="459"/>
      <c r="D231" s="183">
        <v>4.4999999999999998E-2</v>
      </c>
      <c r="E231" s="75"/>
      <c r="F231" s="121"/>
    </row>
    <row r="232" spans="1:6" x14ac:dyDescent="0.25">
      <c r="A232" s="323"/>
      <c r="B232" s="459" t="s">
        <v>361</v>
      </c>
      <c r="C232" s="459"/>
      <c r="D232" s="183">
        <v>1.4999999999999999E-2</v>
      </c>
      <c r="E232" s="75"/>
      <c r="F232" s="121"/>
    </row>
    <row r="233" spans="1:6" x14ac:dyDescent="0.25">
      <c r="A233" s="323"/>
      <c r="B233" s="373" t="s">
        <v>362</v>
      </c>
      <c r="C233" s="373"/>
      <c r="D233" s="183"/>
      <c r="E233" s="75"/>
      <c r="F233" s="121"/>
    </row>
    <row r="234" spans="1:6" x14ac:dyDescent="0.25">
      <c r="A234" s="323"/>
      <c r="B234" s="373" t="s">
        <v>363</v>
      </c>
      <c r="C234" s="373"/>
      <c r="D234" s="183"/>
      <c r="E234" s="75"/>
      <c r="F234" s="121"/>
    </row>
    <row r="235" spans="1:6" x14ac:dyDescent="0.25">
      <c r="A235" s="324"/>
      <c r="B235" s="426" t="s">
        <v>331</v>
      </c>
      <c r="C235" s="426"/>
      <c r="D235" s="365">
        <f>SUM(D226:D234)</f>
        <v>1.002</v>
      </c>
      <c r="E235" s="75"/>
      <c r="F235" s="3"/>
    </row>
    <row r="236" spans="1:6" x14ac:dyDescent="0.25">
      <c r="A236" s="324"/>
      <c r="B236" s="322"/>
      <c r="C236" s="322"/>
      <c r="D236" s="184"/>
      <c r="E236" s="75"/>
      <c r="F236" s="3"/>
    </row>
    <row r="237" spans="1:6" s="3" customFormat="1" ht="31.5" customHeight="1" x14ac:dyDescent="0.25">
      <c r="A237" s="323" t="s">
        <v>364</v>
      </c>
      <c r="B237" s="384" t="s">
        <v>365</v>
      </c>
      <c r="C237" s="385"/>
      <c r="D237" s="428"/>
      <c r="E237" s="247">
        <v>3.73</v>
      </c>
      <c r="F237" s="132"/>
    </row>
    <row r="238" spans="1:6" s="3" customFormat="1" ht="27" customHeight="1" x14ac:dyDescent="0.25">
      <c r="A238" s="323"/>
      <c r="B238" s="429" t="s">
        <v>366</v>
      </c>
      <c r="C238" s="385"/>
      <c r="D238" s="428"/>
      <c r="E238" s="185">
        <v>1</v>
      </c>
      <c r="F238" s="121"/>
    </row>
    <row r="239" spans="1:6" ht="24.75" customHeight="1" x14ac:dyDescent="0.25">
      <c r="A239" s="324"/>
      <c r="B239" s="75"/>
      <c r="C239" s="75"/>
      <c r="D239" s="75"/>
      <c r="E239" s="75"/>
      <c r="F239" s="3"/>
    </row>
    <row r="240" spans="1:6" x14ac:dyDescent="0.25">
      <c r="A240" s="324"/>
      <c r="B240" s="12" t="s">
        <v>367</v>
      </c>
      <c r="C240" s="75"/>
      <c r="D240" s="75"/>
      <c r="E240" s="75"/>
      <c r="F240" s="3"/>
    </row>
    <row r="241" spans="1:8" ht="15" customHeight="1" x14ac:dyDescent="0.25">
      <c r="A241" s="324"/>
      <c r="B241" s="12"/>
      <c r="C241" s="75"/>
      <c r="D241" s="75"/>
      <c r="E241" s="75"/>
      <c r="F241" s="3"/>
      <c r="G241" s="75"/>
      <c r="H241" s="75"/>
    </row>
    <row r="242" spans="1:8" x14ac:dyDescent="0.25">
      <c r="A242" s="323" t="s">
        <v>368</v>
      </c>
      <c r="B242" s="12" t="s">
        <v>369</v>
      </c>
      <c r="C242" s="75"/>
      <c r="D242" s="75"/>
      <c r="E242" s="75"/>
      <c r="F242" s="3"/>
      <c r="G242" s="75"/>
      <c r="H242" s="75"/>
    </row>
    <row r="243" spans="1:8" x14ac:dyDescent="0.25">
      <c r="A243" s="323"/>
      <c r="B243" s="424" t="s">
        <v>370</v>
      </c>
      <c r="C243" s="424"/>
      <c r="D243" s="424"/>
      <c r="E243" s="424"/>
      <c r="F243" s="424"/>
      <c r="G243" s="75"/>
      <c r="H243" s="75"/>
    </row>
    <row r="244" spans="1:8" x14ac:dyDescent="0.25">
      <c r="A244" s="323"/>
      <c r="B244" s="12"/>
      <c r="C244" s="75"/>
      <c r="D244" s="75"/>
      <c r="E244" s="75"/>
      <c r="F244" s="3"/>
      <c r="G244" s="75"/>
      <c r="H244" s="75"/>
    </row>
    <row r="245" spans="1:8" x14ac:dyDescent="0.25">
      <c r="A245" s="323"/>
      <c r="B245" s="12"/>
      <c r="C245" s="75"/>
      <c r="D245" s="133" t="s">
        <v>4</v>
      </c>
      <c r="E245" s="133" t="s">
        <v>5</v>
      </c>
      <c r="F245" s="3"/>
      <c r="G245" s="75"/>
      <c r="H245" s="75"/>
    </row>
    <row r="246" spans="1:8" s="72" customFormat="1" x14ac:dyDescent="0.25">
      <c r="A246" s="344"/>
      <c r="B246" s="425" t="s">
        <v>371</v>
      </c>
      <c r="C246" s="425"/>
      <c r="D246" s="186"/>
      <c r="E246" s="186" t="s">
        <v>37</v>
      </c>
      <c r="F246" s="307"/>
      <c r="G246" s="318"/>
    </row>
    <row r="247" spans="1:8" s="72" customFormat="1" x14ac:dyDescent="0.25">
      <c r="A247" s="344"/>
      <c r="B247" s="304"/>
      <c r="C247" s="304"/>
      <c r="D247" s="304"/>
      <c r="E247" s="304"/>
      <c r="F247" s="304"/>
      <c r="G247" s="318"/>
    </row>
    <row r="248" spans="1:8" s="54" customFormat="1" x14ac:dyDescent="0.25">
      <c r="A248" s="57"/>
      <c r="B248" s="433" t="s">
        <v>372</v>
      </c>
      <c r="C248" s="433"/>
      <c r="D248" s="191"/>
      <c r="E248" s="134"/>
      <c r="F248" s="306"/>
      <c r="G248" s="117"/>
    </row>
    <row r="249" spans="1:8" s="54" customFormat="1" x14ac:dyDescent="0.25">
      <c r="A249" s="57"/>
      <c r="B249" s="307"/>
      <c r="C249" s="103"/>
      <c r="D249" s="103"/>
      <c r="E249" s="306"/>
      <c r="F249" s="306"/>
      <c r="G249" s="117"/>
    </row>
    <row r="250" spans="1:8" s="54" customFormat="1" x14ac:dyDescent="0.25">
      <c r="A250" s="57"/>
      <c r="B250" s="307"/>
      <c r="C250" s="103"/>
      <c r="D250" s="133" t="s">
        <v>4</v>
      </c>
      <c r="E250" s="133" t="s">
        <v>5</v>
      </c>
      <c r="F250" s="306"/>
      <c r="G250" s="117"/>
    </row>
    <row r="251" spans="1:8" ht="14.25" customHeight="1" x14ac:dyDescent="0.25">
      <c r="A251" s="323"/>
      <c r="B251" s="413" t="s">
        <v>373</v>
      </c>
      <c r="C251" s="413"/>
      <c r="D251" s="186"/>
      <c r="E251" s="186"/>
      <c r="F251" s="312"/>
      <c r="G251" s="75"/>
      <c r="H251" s="113"/>
    </row>
    <row r="252" spans="1:8" x14ac:dyDescent="0.25">
      <c r="A252" s="323"/>
      <c r="B252" s="298"/>
      <c r="C252" s="92"/>
      <c r="D252" s="92"/>
      <c r="E252" s="75"/>
      <c r="F252" s="6"/>
      <c r="G252" s="75"/>
      <c r="H252" s="75"/>
    </row>
    <row r="253" spans="1:8" ht="31.5" customHeight="1" x14ac:dyDescent="0.25">
      <c r="A253" s="323"/>
      <c r="B253" s="449" t="s">
        <v>374</v>
      </c>
      <c r="C253" s="449"/>
      <c r="D253" s="449"/>
      <c r="E253" s="449"/>
      <c r="F253" s="449"/>
      <c r="G253" s="75"/>
      <c r="H253" s="75"/>
    </row>
    <row r="254" spans="1:8" ht="12.75" customHeight="1" x14ac:dyDescent="0.25">
      <c r="A254" s="323"/>
      <c r="B254" s="319"/>
      <c r="C254" s="319"/>
      <c r="D254" s="319"/>
      <c r="E254" s="319"/>
      <c r="F254" s="319"/>
      <c r="G254" s="75"/>
      <c r="H254" s="75"/>
    </row>
    <row r="255" spans="1:8" ht="12.75" customHeight="1" x14ac:dyDescent="0.25">
      <c r="A255" s="290"/>
      <c r="B255" s="331" t="s">
        <v>375</v>
      </c>
      <c r="C255" s="135"/>
      <c r="D255" s="92"/>
      <c r="E255" s="75"/>
      <c r="F255" s="6"/>
      <c r="G255" s="75"/>
      <c r="H255" s="75"/>
    </row>
    <row r="256" spans="1:8" x14ac:dyDescent="0.25">
      <c r="A256" s="290" t="s">
        <v>37</v>
      </c>
      <c r="B256" s="331" t="s">
        <v>376</v>
      </c>
      <c r="C256" s="135"/>
      <c r="D256" s="92"/>
      <c r="E256" s="75"/>
      <c r="F256" s="6"/>
      <c r="G256" s="75"/>
      <c r="H256" s="75"/>
    </row>
    <row r="257" spans="1:8" x14ac:dyDescent="0.25">
      <c r="A257" s="290"/>
      <c r="B257" s="331" t="s">
        <v>377</v>
      </c>
      <c r="C257" s="135"/>
      <c r="D257" s="92"/>
      <c r="E257" s="75"/>
      <c r="F257" s="6"/>
      <c r="G257" s="75"/>
      <c r="H257" s="75"/>
    </row>
    <row r="258" spans="1:8" x14ac:dyDescent="0.25">
      <c r="A258" s="76"/>
      <c r="B258" s="307"/>
      <c r="C258" s="103"/>
      <c r="D258" s="133" t="s">
        <v>4</v>
      </c>
      <c r="E258" s="133" t="s">
        <v>5</v>
      </c>
      <c r="F258" s="6"/>
      <c r="G258" s="75"/>
      <c r="H258" s="75"/>
    </row>
    <row r="259" spans="1:8" ht="27" customHeight="1" x14ac:dyDescent="0.25">
      <c r="A259" s="76"/>
      <c r="B259" s="427" t="s">
        <v>378</v>
      </c>
      <c r="C259" s="427"/>
      <c r="D259" s="186"/>
      <c r="E259" s="186"/>
      <c r="F259" s="6"/>
      <c r="G259" s="75"/>
      <c r="H259" s="75"/>
    </row>
    <row r="260" spans="1:8" x14ac:dyDescent="0.25">
      <c r="A260" s="324"/>
      <c r="B260" s="298"/>
      <c r="C260" s="92"/>
      <c r="D260" s="92"/>
      <c r="E260" s="75"/>
      <c r="F260" s="6"/>
      <c r="G260" s="75"/>
      <c r="H260" s="75"/>
    </row>
    <row r="261" spans="1:8" x14ac:dyDescent="0.25">
      <c r="A261" s="323" t="s">
        <v>379</v>
      </c>
      <c r="B261" s="12" t="s">
        <v>380</v>
      </c>
      <c r="C261" s="75"/>
      <c r="D261" s="75"/>
      <c r="E261" s="75"/>
      <c r="F261" s="3"/>
      <c r="G261" s="75"/>
      <c r="H261" s="75"/>
    </row>
    <row r="262" spans="1:8" x14ac:dyDescent="0.25">
      <c r="A262" s="323"/>
      <c r="B262" s="307"/>
      <c r="C262" s="103"/>
      <c r="D262" s="133" t="s">
        <v>4</v>
      </c>
      <c r="E262" s="133" t="s">
        <v>5</v>
      </c>
      <c r="F262" s="293"/>
      <c r="G262" s="113"/>
      <c r="H262" s="75"/>
    </row>
    <row r="263" spans="1:8" ht="33.75" customHeight="1" x14ac:dyDescent="0.25">
      <c r="A263" s="323"/>
      <c r="B263" s="413" t="s">
        <v>381</v>
      </c>
      <c r="C263" s="413"/>
      <c r="D263" s="186" t="s">
        <v>37</v>
      </c>
      <c r="E263" s="186"/>
      <c r="F263" s="6"/>
      <c r="G263" s="75"/>
      <c r="H263" s="113"/>
    </row>
    <row r="264" spans="1:8" x14ac:dyDescent="0.25">
      <c r="A264" s="323"/>
      <c r="B264" s="136"/>
      <c r="C264" s="137"/>
      <c r="D264" s="75"/>
      <c r="E264" s="75"/>
      <c r="F264" s="3"/>
      <c r="G264" s="75"/>
      <c r="H264" s="75"/>
    </row>
    <row r="265" spans="1:8" x14ac:dyDescent="0.25">
      <c r="A265" s="323"/>
      <c r="B265" s="189"/>
      <c r="C265" s="190" t="s">
        <v>382</v>
      </c>
      <c r="D265" s="75"/>
      <c r="E265" s="75"/>
      <c r="F265" s="3"/>
      <c r="G265" s="75"/>
      <c r="H265" s="75"/>
    </row>
    <row r="266" spans="1:8" x14ac:dyDescent="0.25">
      <c r="A266" s="323"/>
      <c r="B266" s="187" t="s">
        <v>383</v>
      </c>
      <c r="C266" s="188">
        <v>44242</v>
      </c>
      <c r="D266" s="75"/>
      <c r="E266" s="75"/>
      <c r="F266" s="3"/>
      <c r="G266" s="75"/>
      <c r="H266" s="75"/>
    </row>
    <row r="267" spans="1:8" x14ac:dyDescent="0.25">
      <c r="A267" s="323"/>
      <c r="B267" s="187" t="s">
        <v>384</v>
      </c>
      <c r="C267" s="188">
        <v>44242</v>
      </c>
      <c r="D267" s="75"/>
      <c r="E267" s="75"/>
      <c r="F267" s="3"/>
      <c r="G267" s="75"/>
      <c r="H267" s="75"/>
    </row>
    <row r="268" spans="1:8" x14ac:dyDescent="0.25">
      <c r="A268" s="323"/>
      <c r="B268" s="136"/>
      <c r="C268" s="137"/>
      <c r="D268" s="75"/>
      <c r="E268" s="75"/>
      <c r="F268" s="3"/>
      <c r="G268" s="75"/>
      <c r="H268" s="75"/>
    </row>
    <row r="269" spans="1:8" x14ac:dyDescent="0.25">
      <c r="A269" s="324"/>
      <c r="B269" s="138"/>
      <c r="C269" s="72"/>
      <c r="D269" s="72"/>
      <c r="E269" s="75"/>
      <c r="F269" s="3"/>
      <c r="G269" s="75"/>
      <c r="H269" s="75"/>
    </row>
    <row r="270" spans="1:8" x14ac:dyDescent="0.25">
      <c r="A270" s="323"/>
      <c r="B270" s="430"/>
      <c r="C270" s="431"/>
      <c r="D270" s="431"/>
      <c r="E270" s="92" t="s">
        <v>4</v>
      </c>
      <c r="F270" s="92" t="s">
        <v>5</v>
      </c>
      <c r="G270" s="113"/>
      <c r="H270" s="75"/>
    </row>
    <row r="271" spans="1:8" ht="27" customHeight="1" x14ac:dyDescent="0.25">
      <c r="A271" s="323" t="s">
        <v>385</v>
      </c>
      <c r="B271" s="427" t="s">
        <v>386</v>
      </c>
      <c r="C271" s="427"/>
      <c r="D271" s="427"/>
      <c r="E271" s="290" t="s">
        <v>37</v>
      </c>
      <c r="F271" s="290"/>
      <c r="G271" s="75"/>
      <c r="H271" s="113"/>
    </row>
    <row r="272" spans="1:8" ht="14.25" customHeight="1" x14ac:dyDescent="0.25">
      <c r="A272" s="324"/>
      <c r="B272" s="75"/>
      <c r="C272" s="75"/>
      <c r="D272" s="75"/>
      <c r="E272" s="75"/>
      <c r="F272" s="3"/>
      <c r="G272" s="75"/>
      <c r="H272" s="75"/>
    </row>
    <row r="273" spans="1:6" x14ac:dyDescent="0.25">
      <c r="A273" s="323" t="s">
        <v>387</v>
      </c>
      <c r="B273" s="110" t="s">
        <v>388</v>
      </c>
      <c r="C273" s="75"/>
      <c r="D273" s="75"/>
      <c r="E273" s="75"/>
      <c r="F273" s="3"/>
    </row>
    <row r="274" spans="1:6" x14ac:dyDescent="0.25">
      <c r="A274" s="323"/>
      <c r="B274" s="110"/>
      <c r="C274" s="75"/>
      <c r="D274" s="75"/>
      <c r="E274" s="75"/>
      <c r="F274" s="3"/>
    </row>
    <row r="275" spans="1:6" ht="12.75" customHeight="1" x14ac:dyDescent="0.25">
      <c r="A275" s="290"/>
      <c r="B275" s="313" t="s">
        <v>389</v>
      </c>
      <c r="C275" s="335"/>
      <c r="D275" s="3"/>
      <c r="E275" s="3"/>
      <c r="F275" s="3"/>
    </row>
    <row r="276" spans="1:6" x14ac:dyDescent="0.25">
      <c r="A276" s="290" t="s">
        <v>37</v>
      </c>
      <c r="B276" s="95" t="s">
        <v>390</v>
      </c>
      <c r="C276" s="192">
        <v>44287</v>
      </c>
      <c r="D276" s="3"/>
      <c r="E276" s="3"/>
      <c r="F276" s="3"/>
    </row>
    <row r="277" spans="1:6" x14ac:dyDescent="0.25">
      <c r="A277" s="290"/>
      <c r="B277" s="95" t="s">
        <v>391</v>
      </c>
      <c r="C277" s="168"/>
      <c r="D277" s="3"/>
      <c r="E277" s="3"/>
      <c r="F277" s="3"/>
    </row>
    <row r="278" spans="1:6" x14ac:dyDescent="0.25">
      <c r="A278" s="324"/>
      <c r="B278" s="3"/>
      <c r="C278" s="3"/>
      <c r="D278" s="3"/>
      <c r="E278" s="3"/>
      <c r="F278" s="3"/>
    </row>
    <row r="279" spans="1:6" x14ac:dyDescent="0.25">
      <c r="A279" s="323" t="s">
        <v>392</v>
      </c>
      <c r="B279" s="12" t="s">
        <v>393</v>
      </c>
      <c r="C279" s="75"/>
      <c r="D279" s="75"/>
      <c r="E279" s="75"/>
      <c r="F279" s="3"/>
    </row>
    <row r="280" spans="1:6" x14ac:dyDescent="0.25">
      <c r="A280" s="323"/>
      <c r="B280" s="139"/>
      <c r="C280" s="137"/>
      <c r="D280" s="3"/>
      <c r="E280" s="75"/>
      <c r="F280" s="3"/>
    </row>
    <row r="281" spans="1:6" ht="12.75" customHeight="1" x14ac:dyDescent="0.25">
      <c r="A281" s="290" t="s">
        <v>37</v>
      </c>
      <c r="B281" s="313" t="s">
        <v>394</v>
      </c>
      <c r="C281" s="193">
        <v>44317</v>
      </c>
      <c r="D281" s="3"/>
      <c r="E281" s="3"/>
      <c r="F281" s="3"/>
    </row>
    <row r="282" spans="1:6" x14ac:dyDescent="0.25">
      <c r="A282" s="290"/>
      <c r="B282" s="95" t="s">
        <v>395</v>
      </c>
      <c r="C282" s="193"/>
      <c r="D282" s="3"/>
      <c r="E282" s="3"/>
      <c r="F282" s="3"/>
    </row>
    <row r="283" spans="1:6" x14ac:dyDescent="0.25">
      <c r="A283" s="290"/>
      <c r="B283" s="95" t="s">
        <v>396</v>
      </c>
      <c r="C283" s="335"/>
      <c r="D283" s="341" t="s">
        <v>397</v>
      </c>
      <c r="E283" s="3"/>
      <c r="F283" s="3"/>
    </row>
    <row r="284" spans="1:6" x14ac:dyDescent="0.25">
      <c r="A284" s="290"/>
      <c r="B284" s="95" t="s">
        <v>398</v>
      </c>
      <c r="C284" s="335"/>
      <c r="D284" s="3"/>
      <c r="E284" s="3"/>
      <c r="F284" s="3"/>
    </row>
    <row r="285" spans="1:6" x14ac:dyDescent="0.25">
      <c r="A285" s="323"/>
      <c r="B285" s="432"/>
      <c r="C285" s="431"/>
      <c r="D285" s="137"/>
      <c r="E285" s="75"/>
      <c r="F285" s="3"/>
    </row>
    <row r="286" spans="1:6" x14ac:dyDescent="0.25">
      <c r="A286" s="323"/>
      <c r="B286" s="304" t="s">
        <v>399</v>
      </c>
      <c r="C286" s="335"/>
      <c r="D286" s="140"/>
      <c r="E286" s="75"/>
      <c r="F286" s="3"/>
    </row>
    <row r="287" spans="1:6" x14ac:dyDescent="0.25">
      <c r="A287" s="323"/>
      <c r="B287" s="307" t="s">
        <v>400</v>
      </c>
      <c r="C287" s="335"/>
      <c r="D287" s="3"/>
      <c r="E287" s="75"/>
      <c r="F287" s="3"/>
    </row>
    <row r="288" spans="1:6" x14ac:dyDescent="0.25">
      <c r="A288" s="323"/>
      <c r="B288" s="307"/>
      <c r="C288" s="3"/>
      <c r="D288" s="3"/>
      <c r="E288" s="75"/>
      <c r="F288" s="3"/>
    </row>
    <row r="289" spans="1:6" x14ac:dyDescent="0.25">
      <c r="A289" s="323"/>
      <c r="B289" s="304" t="s">
        <v>401</v>
      </c>
      <c r="C289" s="141"/>
      <c r="D289" s="3"/>
      <c r="E289" s="75"/>
      <c r="F289" s="3"/>
    </row>
    <row r="290" spans="1:6" x14ac:dyDescent="0.25">
      <c r="A290" s="323"/>
      <c r="B290" s="304"/>
      <c r="C290" s="141"/>
      <c r="D290" s="3"/>
      <c r="E290" s="75"/>
      <c r="F290" s="3"/>
    </row>
    <row r="291" spans="1:6" x14ac:dyDescent="0.25">
      <c r="A291" s="290"/>
      <c r="B291" s="320" t="s">
        <v>402</v>
      </c>
      <c r="C291" s="141"/>
      <c r="D291" s="3"/>
      <c r="E291" s="75"/>
      <c r="F291" s="3"/>
    </row>
    <row r="292" spans="1:6" x14ac:dyDescent="0.25">
      <c r="A292" s="290"/>
      <c r="B292" s="320" t="s">
        <v>403</v>
      </c>
      <c r="C292" s="141"/>
      <c r="D292" s="3"/>
      <c r="E292" s="75"/>
      <c r="F292" s="3"/>
    </row>
    <row r="293" spans="1:6" x14ac:dyDescent="0.25">
      <c r="A293" s="290" t="s">
        <v>37</v>
      </c>
      <c r="B293" s="320" t="s">
        <v>5</v>
      </c>
      <c r="C293" s="141"/>
      <c r="D293" s="3"/>
      <c r="E293" s="3"/>
      <c r="F293" s="3"/>
    </row>
    <row r="294" spans="1:6" x14ac:dyDescent="0.25">
      <c r="A294" s="324"/>
      <c r="B294" s="75"/>
      <c r="C294" s="75"/>
      <c r="D294" s="75"/>
      <c r="E294" s="75"/>
      <c r="F294" s="3"/>
    </row>
    <row r="295" spans="1:6" x14ac:dyDescent="0.25">
      <c r="A295" s="323" t="s">
        <v>404</v>
      </c>
      <c r="B295" s="12" t="s">
        <v>405</v>
      </c>
      <c r="C295" s="75"/>
      <c r="D295" s="75"/>
      <c r="E295" s="75"/>
      <c r="F295" s="3"/>
    </row>
    <row r="296" spans="1:6" x14ac:dyDescent="0.25">
      <c r="A296" s="323"/>
      <c r="B296" s="430"/>
      <c r="C296" s="431"/>
      <c r="D296" s="431"/>
      <c r="E296" s="103" t="s">
        <v>4</v>
      </c>
      <c r="F296" s="103" t="s">
        <v>5</v>
      </c>
    </row>
    <row r="297" spans="1:6" ht="33.75" customHeight="1" x14ac:dyDescent="0.25">
      <c r="A297" s="323"/>
      <c r="B297" s="413" t="s">
        <v>406</v>
      </c>
      <c r="C297" s="413"/>
      <c r="D297" s="413"/>
      <c r="E297" s="290" t="s">
        <v>37</v>
      </c>
      <c r="F297" s="290"/>
    </row>
    <row r="298" spans="1:6" x14ac:dyDescent="0.25">
      <c r="A298" s="323"/>
      <c r="B298" s="468" t="s">
        <v>407</v>
      </c>
      <c r="C298" s="468"/>
      <c r="D298" s="335" t="s">
        <v>408</v>
      </c>
      <c r="E298" s="75"/>
      <c r="F298" s="6"/>
    </row>
    <row r="299" spans="1:6" x14ac:dyDescent="0.25">
      <c r="A299" s="324"/>
      <c r="B299" s="75"/>
      <c r="C299" s="75"/>
      <c r="D299" s="75"/>
      <c r="E299" s="75"/>
      <c r="F299" s="3"/>
    </row>
    <row r="300" spans="1:6" x14ac:dyDescent="0.25">
      <c r="A300" s="323" t="s">
        <v>409</v>
      </c>
      <c r="B300" s="12" t="s">
        <v>410</v>
      </c>
      <c r="C300" s="75"/>
      <c r="D300" s="75"/>
      <c r="E300" s="75"/>
      <c r="F300" s="3"/>
    </row>
    <row r="301" spans="1:6" x14ac:dyDescent="0.25">
      <c r="A301" s="323"/>
      <c r="B301" s="430"/>
      <c r="C301" s="431"/>
      <c r="D301" s="431"/>
      <c r="E301" s="103" t="s">
        <v>4</v>
      </c>
      <c r="F301" s="103" t="s">
        <v>5</v>
      </c>
    </row>
    <row r="302" spans="1:6" ht="49.5" customHeight="1" x14ac:dyDescent="0.25">
      <c r="A302" s="323"/>
      <c r="B302" s="413" t="s">
        <v>411</v>
      </c>
      <c r="C302" s="413"/>
      <c r="D302" s="413"/>
      <c r="E302" s="290"/>
      <c r="F302" s="290" t="s">
        <v>37</v>
      </c>
    </row>
    <row r="303" spans="1:6" ht="17.25" customHeight="1" x14ac:dyDescent="0.25">
      <c r="A303" s="324"/>
      <c r="B303" s="75"/>
      <c r="C303" s="75"/>
      <c r="D303" s="75"/>
      <c r="E303" s="75"/>
      <c r="F303" s="3"/>
    </row>
    <row r="304" spans="1:6" x14ac:dyDescent="0.25">
      <c r="A304" s="323" t="s">
        <v>412</v>
      </c>
      <c r="B304" s="142" t="s">
        <v>413</v>
      </c>
      <c r="C304" s="304"/>
      <c r="D304" s="143"/>
      <c r="E304" s="301"/>
      <c r="F304" s="322"/>
    </row>
    <row r="305" spans="1:6" x14ac:dyDescent="0.25">
      <c r="A305" s="324"/>
      <c r="B305" s="75"/>
      <c r="C305" s="75"/>
      <c r="D305" s="75"/>
      <c r="E305" s="75"/>
      <c r="F305" s="3"/>
    </row>
    <row r="306" spans="1:6" x14ac:dyDescent="0.25">
      <c r="A306" s="324"/>
      <c r="B306" s="12" t="s">
        <v>414</v>
      </c>
      <c r="C306" s="75"/>
      <c r="D306" s="75"/>
      <c r="E306" s="75"/>
      <c r="F306" s="3"/>
    </row>
    <row r="307" spans="1:6" x14ac:dyDescent="0.25">
      <c r="A307" s="324"/>
      <c r="B307" s="12"/>
      <c r="C307" s="75"/>
      <c r="D307" s="75"/>
      <c r="E307" s="75"/>
      <c r="F307" s="3"/>
    </row>
    <row r="308" spans="1:6" x14ac:dyDescent="0.25">
      <c r="A308" s="323" t="s">
        <v>415</v>
      </c>
      <c r="B308" s="12" t="s">
        <v>416</v>
      </c>
      <c r="C308" s="75"/>
      <c r="D308" s="75"/>
      <c r="E308" s="75"/>
      <c r="F308" s="3"/>
    </row>
    <row r="309" spans="1:6" x14ac:dyDescent="0.25">
      <c r="A309" s="323"/>
      <c r="B309" s="430"/>
      <c r="C309" s="431"/>
      <c r="D309" s="431"/>
      <c r="E309" s="103" t="s">
        <v>4</v>
      </c>
      <c r="F309" s="103" t="s">
        <v>5</v>
      </c>
    </row>
    <row r="310" spans="1:6" ht="79.5" customHeight="1" x14ac:dyDescent="0.25">
      <c r="A310" s="323"/>
      <c r="B310" s="413" t="s">
        <v>417</v>
      </c>
      <c r="C310" s="413"/>
      <c r="D310" s="413"/>
      <c r="E310" s="290" t="s">
        <v>37</v>
      </c>
      <c r="F310" s="290"/>
    </row>
    <row r="311" spans="1:6" x14ac:dyDescent="0.25">
      <c r="A311" s="323"/>
      <c r="B311" s="413" t="s">
        <v>418</v>
      </c>
      <c r="C311" s="413"/>
      <c r="D311" s="413"/>
      <c r="E311" s="92"/>
      <c r="F311" s="92"/>
    </row>
    <row r="312" spans="1:6" x14ac:dyDescent="0.25">
      <c r="A312" s="323"/>
      <c r="B312" s="462" t="s">
        <v>419</v>
      </c>
      <c r="C312" s="463"/>
      <c r="D312" s="464"/>
      <c r="E312" s="194">
        <v>44501</v>
      </c>
      <c r="F312" s="92"/>
    </row>
    <row r="313" spans="1:6" x14ac:dyDescent="0.25">
      <c r="A313" s="323"/>
      <c r="B313" s="462" t="s">
        <v>420</v>
      </c>
      <c r="C313" s="463"/>
      <c r="D313" s="464"/>
      <c r="E313" s="144">
        <v>44515</v>
      </c>
      <c r="F313" s="92"/>
    </row>
    <row r="314" spans="1:6" x14ac:dyDescent="0.25">
      <c r="A314" s="323"/>
      <c r="B314" s="462" t="s">
        <v>421</v>
      </c>
      <c r="C314" s="463"/>
      <c r="D314" s="464"/>
      <c r="E314" s="194">
        <v>44211</v>
      </c>
      <c r="F314" s="92"/>
    </row>
    <row r="315" spans="1:6" x14ac:dyDescent="0.25">
      <c r="A315" s="323"/>
      <c r="B315" s="462" t="s">
        <v>422</v>
      </c>
      <c r="C315" s="463"/>
      <c r="D315" s="464"/>
      <c r="E315" s="194">
        <v>44228</v>
      </c>
      <c r="F315" s="92"/>
    </row>
    <row r="316" spans="1:6" x14ac:dyDescent="0.25">
      <c r="A316" s="323"/>
      <c r="B316" s="298"/>
      <c r="C316" s="298"/>
      <c r="D316" s="298"/>
      <c r="E316" s="137"/>
      <c r="F316" s="92"/>
    </row>
    <row r="317" spans="1:6" x14ac:dyDescent="0.25">
      <c r="A317" s="323"/>
      <c r="B317" s="427" t="s">
        <v>423</v>
      </c>
      <c r="C317" s="427"/>
      <c r="D317" s="427"/>
      <c r="E317" s="92"/>
      <c r="F317" s="92"/>
    </row>
    <row r="318" spans="1:6" x14ac:dyDescent="0.25">
      <c r="A318" s="323"/>
      <c r="B318" s="413" t="s">
        <v>424</v>
      </c>
      <c r="C318" s="413"/>
      <c r="D318" s="413"/>
      <c r="E318" s="281">
        <v>196</v>
      </c>
      <c r="F318" s="92"/>
    </row>
    <row r="319" spans="1:6" x14ac:dyDescent="0.25">
      <c r="A319" s="323"/>
      <c r="B319" s="413" t="s">
        <v>425</v>
      </c>
      <c r="C319" s="413"/>
      <c r="D319" s="413"/>
      <c r="E319" s="281">
        <v>124</v>
      </c>
      <c r="F319" s="92"/>
    </row>
    <row r="320" spans="1:6" ht="18" customHeight="1" x14ac:dyDescent="0.25">
      <c r="A320" s="323"/>
      <c r="B320" s="413" t="s">
        <v>426</v>
      </c>
      <c r="C320" s="413"/>
      <c r="D320" s="413"/>
      <c r="E320" s="413"/>
      <c r="F320" s="413"/>
    </row>
    <row r="321" spans="1:7" ht="46.5" customHeight="1" x14ac:dyDescent="0.25">
      <c r="A321" s="323"/>
      <c r="B321" s="415"/>
      <c r="C321" s="415"/>
      <c r="D321" s="415"/>
      <c r="E321" s="415"/>
      <c r="F321" s="415"/>
      <c r="G321" s="75"/>
    </row>
    <row r="322" spans="1:7" x14ac:dyDescent="0.25">
      <c r="A322" s="324"/>
      <c r="B322" s="75"/>
      <c r="C322" s="75"/>
      <c r="D322" s="75"/>
      <c r="E322" s="75"/>
      <c r="F322" s="3"/>
      <c r="G322" s="75"/>
    </row>
    <row r="323" spans="1:7" x14ac:dyDescent="0.25">
      <c r="A323" s="323" t="s">
        <v>427</v>
      </c>
      <c r="B323" s="12" t="s">
        <v>428</v>
      </c>
      <c r="C323" s="75"/>
      <c r="D323" s="75"/>
      <c r="E323" s="75"/>
      <c r="F323" s="3"/>
      <c r="G323" s="75"/>
    </row>
    <row r="324" spans="1:7" x14ac:dyDescent="0.25">
      <c r="A324" s="323"/>
      <c r="B324" s="430"/>
      <c r="C324" s="431"/>
      <c r="D324" s="431"/>
      <c r="E324" s="103" t="s">
        <v>4</v>
      </c>
      <c r="F324" s="103" t="s">
        <v>5</v>
      </c>
      <c r="G324" s="75"/>
    </row>
    <row r="325" spans="1:7" ht="45" customHeight="1" x14ac:dyDescent="0.25">
      <c r="A325" s="323"/>
      <c r="B325" s="413" t="s">
        <v>429</v>
      </c>
      <c r="C325" s="413"/>
      <c r="D325" s="413"/>
      <c r="E325" s="290" t="s">
        <v>37</v>
      </c>
      <c r="F325" s="290"/>
      <c r="G325" s="75"/>
    </row>
    <row r="326" spans="1:7" x14ac:dyDescent="0.25">
      <c r="A326" s="323"/>
      <c r="B326" s="461" t="s">
        <v>418</v>
      </c>
      <c r="C326" s="461"/>
      <c r="D326" s="461"/>
      <c r="E326" s="92"/>
      <c r="F326" s="75"/>
      <c r="G326" s="75"/>
    </row>
    <row r="327" spans="1:7" x14ac:dyDescent="0.25">
      <c r="A327" s="323"/>
      <c r="B327" s="416" t="s">
        <v>430</v>
      </c>
      <c r="C327" s="416"/>
      <c r="D327" s="194">
        <v>44525</v>
      </c>
      <c r="E327" s="137"/>
      <c r="F327" s="75"/>
      <c r="G327" s="75"/>
    </row>
    <row r="328" spans="1:7" x14ac:dyDescent="0.25">
      <c r="A328" s="323"/>
      <c r="B328" s="416" t="s">
        <v>431</v>
      </c>
      <c r="C328" s="416"/>
      <c r="D328" s="194">
        <v>44561</v>
      </c>
      <c r="E328" s="137"/>
      <c r="F328" s="75"/>
      <c r="G328" s="75"/>
    </row>
    <row r="329" spans="1:7" x14ac:dyDescent="0.25">
      <c r="A329" s="324"/>
      <c r="B329" s="75"/>
      <c r="C329" s="75"/>
      <c r="D329" s="75"/>
      <c r="E329" s="75"/>
      <c r="F329" s="3"/>
      <c r="G329" s="75"/>
    </row>
    <row r="330" spans="1:7" ht="18.75" customHeight="1" x14ac:dyDescent="0.25">
      <c r="A330" s="324"/>
      <c r="B330" s="75"/>
      <c r="C330" s="75"/>
      <c r="D330" s="75"/>
      <c r="E330" s="103" t="s">
        <v>4</v>
      </c>
      <c r="F330" s="103" t="s">
        <v>5</v>
      </c>
      <c r="G330" s="75"/>
    </row>
    <row r="331" spans="1:7" ht="27" customHeight="1" x14ac:dyDescent="0.25">
      <c r="A331" s="323"/>
      <c r="B331" s="465" t="s">
        <v>432</v>
      </c>
      <c r="C331" s="465"/>
      <c r="D331" s="465"/>
      <c r="E331" s="290"/>
      <c r="F331" s="290" t="s">
        <v>37</v>
      </c>
      <c r="G331" s="43"/>
    </row>
    <row r="332" spans="1:7" x14ac:dyDescent="0.25">
      <c r="A332" s="324"/>
      <c r="B332" s="75"/>
      <c r="C332" s="75"/>
      <c r="D332" s="75"/>
      <c r="E332" s="75"/>
      <c r="F332" s="75"/>
      <c r="G332" s="75"/>
    </row>
    <row r="333" spans="1:7" x14ac:dyDescent="0.25">
      <c r="A333" s="324"/>
      <c r="B333" s="75"/>
      <c r="C333" s="75"/>
      <c r="D333" s="75"/>
      <c r="E333" s="75"/>
      <c r="F333" s="75"/>
      <c r="G333" s="75"/>
    </row>
    <row r="334" spans="1:7" x14ac:dyDescent="0.25">
      <c r="A334" s="324"/>
      <c r="B334" s="75"/>
      <c r="C334" s="75"/>
      <c r="D334" s="75"/>
      <c r="E334" s="75"/>
      <c r="F334" s="75"/>
      <c r="G334" s="75"/>
    </row>
    <row r="335" spans="1:7" x14ac:dyDescent="0.25">
      <c r="A335" s="324"/>
      <c r="B335" s="75"/>
      <c r="C335" s="75"/>
      <c r="D335" s="75"/>
      <c r="E335" s="75"/>
      <c r="F335" s="75"/>
      <c r="G335" s="75"/>
    </row>
    <row r="336" spans="1:7" x14ac:dyDescent="0.25">
      <c r="A336" s="324"/>
      <c r="B336" s="75"/>
      <c r="C336" s="75"/>
      <c r="D336" s="75"/>
      <c r="E336" s="75"/>
      <c r="F336" s="75"/>
      <c r="G336" s="75"/>
    </row>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sheetData>
  <mergeCells count="125">
    <mergeCell ref="B164:F164"/>
    <mergeCell ref="B165:F165"/>
    <mergeCell ref="B166:F166"/>
    <mergeCell ref="B167:F167"/>
    <mergeCell ref="B40:F40"/>
    <mergeCell ref="B41:D41"/>
    <mergeCell ref="B42:D42"/>
    <mergeCell ref="B43:D43"/>
    <mergeCell ref="B118:G120"/>
    <mergeCell ref="B161:F161"/>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 ref="B325:D325"/>
    <mergeCell ref="B326:D326"/>
    <mergeCell ref="B319:D319"/>
    <mergeCell ref="B314:D314"/>
    <mergeCell ref="B315:D315"/>
    <mergeCell ref="B331:D331"/>
    <mergeCell ref="B214:F214"/>
    <mergeCell ref="B159:F159"/>
    <mergeCell ref="B150:D150"/>
    <mergeCell ref="B296:D296"/>
    <mergeCell ref="B297:D297"/>
    <mergeCell ref="B298:C298"/>
    <mergeCell ref="B301:D301"/>
    <mergeCell ref="B302:D302"/>
    <mergeCell ref="B312:D312"/>
    <mergeCell ref="B313:D313"/>
    <mergeCell ref="B309:D309"/>
    <mergeCell ref="B324:D324"/>
    <mergeCell ref="B231:C231"/>
    <mergeCell ref="B232:C232"/>
    <mergeCell ref="B234:C234"/>
    <mergeCell ref="B233:C233"/>
    <mergeCell ref="B227:C227"/>
    <mergeCell ref="B228:C228"/>
    <mergeCell ref="B229:C229"/>
    <mergeCell ref="B230:C230"/>
    <mergeCell ref="B216:D216"/>
    <mergeCell ref="B217:D217"/>
    <mergeCell ref="B218:D218"/>
    <mergeCell ref="B219:D219"/>
    <mergeCell ref="B220:D220"/>
    <mergeCell ref="B223:F223"/>
    <mergeCell ref="B226:C226"/>
    <mergeCell ref="B251:C251"/>
    <mergeCell ref="B253:F253"/>
    <mergeCell ref="B259:C259"/>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1:F21"/>
    <mergeCell ref="B28:D28"/>
    <mergeCell ref="B145:C146"/>
    <mergeCell ref="B162:F162"/>
    <mergeCell ref="B163:F163"/>
    <mergeCell ref="B72:F72"/>
    <mergeCell ref="B124:D124"/>
    <mergeCell ref="B12:D12"/>
    <mergeCell ref="B74:F74"/>
    <mergeCell ref="B46:C46"/>
    <mergeCell ref="B50:F50"/>
    <mergeCell ref="B66:F66"/>
    <mergeCell ref="B68:D68"/>
    <mergeCell ref="B47:C47"/>
    <mergeCell ref="B48:C48"/>
    <mergeCell ref="B122:D122"/>
    <mergeCell ref="B123:D123"/>
    <mergeCell ref="C155:F155"/>
    <mergeCell ref="B148:F148"/>
    <mergeCell ref="B137:F137"/>
    <mergeCell ref="B263:C263"/>
    <mergeCell ref="B320:F320"/>
    <mergeCell ref="B321:F321"/>
    <mergeCell ref="B327:C327"/>
    <mergeCell ref="B328:C328"/>
    <mergeCell ref="B173:G175"/>
    <mergeCell ref="B186:G186"/>
    <mergeCell ref="B104:B105"/>
    <mergeCell ref="B215:D215"/>
    <mergeCell ref="B221:D221"/>
    <mergeCell ref="B225:C225"/>
    <mergeCell ref="B243:F243"/>
    <mergeCell ref="B246:C246"/>
    <mergeCell ref="B235:C235"/>
    <mergeCell ref="B317:D317"/>
    <mergeCell ref="B318:D318"/>
    <mergeCell ref="B310:D310"/>
    <mergeCell ref="B311:D311"/>
    <mergeCell ref="B237:D237"/>
    <mergeCell ref="B238:D238"/>
    <mergeCell ref="B270:D270"/>
    <mergeCell ref="B271:D271"/>
    <mergeCell ref="B285:C285"/>
    <mergeCell ref="B248:C248"/>
  </mergeCells>
  <phoneticPr fontId="0" type="noConversion"/>
  <pageMargins left="0.75" right="0.75" top="0.5" bottom="0.75" header="0.5" footer="0.5"/>
  <pageSetup scale="75" fitToWidth="0" fitToHeight="0" orientation="portrait" r:id="rId1"/>
  <headerFooter alignWithMargins="0">
    <oddHeader>&amp;LCOLLEGE OF WOOSTER 
Common Data Set 2020-2021</oddHeader>
    <oddFooter>&amp;LCDS-A&amp;RPage &amp;P</oddFooter>
  </headerFooter>
  <rowBreaks count="7" manualBreakCount="7">
    <brk id="49" max="16383" man="1"/>
    <brk id="97" max="16383" man="1"/>
    <brk id="147" max="16383" man="1"/>
    <brk id="157" max="16383" man="1"/>
    <brk id="205" max="16383" man="1"/>
    <brk id="239" max="16383" man="1"/>
    <brk id="29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3"/>
  <sheetViews>
    <sheetView showGridLines="0" showRuler="0" topLeftCell="A88" zoomScaleNormal="100" zoomScalePageLayoutView="85" workbookViewId="0">
      <selection sqref="A1:F1"/>
    </sheetView>
  </sheetViews>
  <sheetFormatPr defaultColWidth="0" defaultRowHeight="15" zeroHeight="1" x14ac:dyDescent="0.25"/>
  <cols>
    <col min="1" max="1" width="4.42578125" style="2" customWidth="1"/>
    <col min="2" max="2" width="22.7109375" style="1" customWidth="1"/>
    <col min="3" max="3" width="12.7109375" style="1" customWidth="1"/>
    <col min="4" max="4" width="13.140625" style="1" customWidth="1"/>
    <col min="5" max="5" width="13" style="1" customWidth="1"/>
    <col min="6" max="7" width="12.7109375" style="1" customWidth="1"/>
    <col min="8" max="16384" width="0" style="1" hidden="1"/>
  </cols>
  <sheetData>
    <row r="1" spans="1:7" ht="18.75" x14ac:dyDescent="0.25">
      <c r="A1" s="370" t="s">
        <v>433</v>
      </c>
      <c r="B1" s="370"/>
      <c r="C1" s="370"/>
      <c r="D1" s="370"/>
      <c r="E1" s="370"/>
      <c r="F1" s="370"/>
      <c r="G1" s="370"/>
    </row>
    <row r="2" spans="1:7" x14ac:dyDescent="0.25">
      <c r="A2" s="324"/>
      <c r="B2" s="75"/>
      <c r="C2" s="75"/>
      <c r="D2" s="75"/>
      <c r="E2" s="75"/>
      <c r="F2" s="75"/>
      <c r="G2" s="75"/>
    </row>
    <row r="3" spans="1:7" x14ac:dyDescent="0.25">
      <c r="A3" s="324"/>
      <c r="B3" s="12" t="s">
        <v>434</v>
      </c>
      <c r="C3" s="75"/>
      <c r="D3" s="75"/>
      <c r="E3" s="75"/>
      <c r="F3" s="75"/>
      <c r="G3" s="75"/>
    </row>
    <row r="4" spans="1:7" x14ac:dyDescent="0.25">
      <c r="A4" s="324"/>
      <c r="B4" s="430"/>
      <c r="C4" s="431"/>
      <c r="D4" s="431"/>
      <c r="E4" s="103" t="s">
        <v>4</v>
      </c>
      <c r="F4" s="103" t="s">
        <v>5</v>
      </c>
      <c r="G4" s="6"/>
    </row>
    <row r="5" spans="1:7" ht="35.25" customHeight="1" x14ac:dyDescent="0.25">
      <c r="A5" s="323" t="s">
        <v>435</v>
      </c>
      <c r="B5" s="413" t="s">
        <v>436</v>
      </c>
      <c r="C5" s="413"/>
      <c r="D5" s="413"/>
      <c r="E5" s="290" t="s">
        <v>37</v>
      </c>
      <c r="F5" s="290"/>
      <c r="G5" s="3"/>
    </row>
    <row r="6" spans="1:7" ht="60" customHeight="1" x14ac:dyDescent="0.25">
      <c r="A6" s="323"/>
      <c r="B6" s="413" t="s">
        <v>437</v>
      </c>
      <c r="C6" s="413"/>
      <c r="D6" s="413"/>
      <c r="E6" s="290" t="s">
        <v>37</v>
      </c>
      <c r="F6" s="290"/>
      <c r="G6" s="3"/>
    </row>
    <row r="7" spans="1:7" x14ac:dyDescent="0.25">
      <c r="A7" s="324"/>
      <c r="B7" s="298"/>
      <c r="C7" s="298"/>
      <c r="D7" s="298"/>
      <c r="E7" s="92"/>
      <c r="F7" s="92"/>
      <c r="G7" s="3"/>
    </row>
    <row r="8" spans="1:7" ht="40.5" customHeight="1" x14ac:dyDescent="0.25">
      <c r="A8" s="76" t="s">
        <v>438</v>
      </c>
      <c r="B8" s="443" t="s">
        <v>439</v>
      </c>
      <c r="C8" s="443"/>
      <c r="D8" s="443"/>
      <c r="E8" s="443"/>
      <c r="F8" s="443"/>
      <c r="G8" s="443"/>
    </row>
    <row r="9" spans="1:7" ht="25.5" x14ac:dyDescent="0.25">
      <c r="A9" s="323"/>
      <c r="B9" s="195"/>
      <c r="C9" s="203" t="s">
        <v>440</v>
      </c>
      <c r="D9" s="203" t="s">
        <v>441</v>
      </c>
      <c r="E9" s="203" t="s">
        <v>442</v>
      </c>
      <c r="F9" s="104"/>
      <c r="G9" s="75"/>
    </row>
    <row r="10" spans="1:7" x14ac:dyDescent="0.25">
      <c r="A10" s="323"/>
      <c r="B10" s="149" t="s">
        <v>75</v>
      </c>
      <c r="C10" s="282">
        <v>47</v>
      </c>
      <c r="D10" s="282">
        <v>33</v>
      </c>
      <c r="E10" s="282">
        <v>13</v>
      </c>
      <c r="F10" s="105"/>
      <c r="G10" s="75"/>
    </row>
    <row r="11" spans="1:7" x14ac:dyDescent="0.25">
      <c r="A11" s="323"/>
      <c r="B11" s="149" t="s">
        <v>76</v>
      </c>
      <c r="C11" s="282">
        <v>29</v>
      </c>
      <c r="D11" s="282">
        <v>16</v>
      </c>
      <c r="E11" s="282">
        <v>5</v>
      </c>
      <c r="F11" s="105"/>
      <c r="G11" s="75"/>
    </row>
    <row r="12" spans="1:7" x14ac:dyDescent="0.25">
      <c r="A12" s="323"/>
      <c r="B12" s="196" t="s">
        <v>443</v>
      </c>
      <c r="C12" s="197">
        <f>SUM(C10:C11)</f>
        <v>76</v>
      </c>
      <c r="D12" s="197">
        <f>SUM(D10:D11)</f>
        <v>49</v>
      </c>
      <c r="E12" s="197">
        <f>SUM(E10:E11)</f>
        <v>18</v>
      </c>
      <c r="F12" s="105"/>
      <c r="G12" s="75"/>
    </row>
    <row r="13" spans="1:7" x14ac:dyDescent="0.25">
      <c r="A13" s="324"/>
      <c r="B13" s="75"/>
      <c r="C13" s="75"/>
      <c r="D13" s="75"/>
      <c r="E13" s="75"/>
      <c r="F13" s="75"/>
      <c r="G13" s="75"/>
    </row>
    <row r="14" spans="1:7" x14ac:dyDescent="0.25">
      <c r="A14" s="324"/>
      <c r="B14" s="323" t="s">
        <v>444</v>
      </c>
      <c r="C14" s="324"/>
      <c r="D14" s="301"/>
      <c r="E14" s="75"/>
      <c r="F14" s="75"/>
      <c r="G14" s="75"/>
    </row>
    <row r="15" spans="1:7" x14ac:dyDescent="0.25">
      <c r="A15" s="323" t="s">
        <v>445</v>
      </c>
      <c r="B15" s="457" t="s">
        <v>446</v>
      </c>
      <c r="C15" s="457"/>
      <c r="D15" s="457"/>
      <c r="E15" s="75"/>
      <c r="F15" s="75"/>
      <c r="G15" s="75"/>
    </row>
    <row r="16" spans="1:7" x14ac:dyDescent="0.25">
      <c r="A16" s="323"/>
      <c r="B16" s="324"/>
      <c r="C16" s="324"/>
      <c r="D16" s="324"/>
      <c r="E16" s="75"/>
      <c r="F16" s="75"/>
      <c r="G16" s="75"/>
    </row>
    <row r="17" spans="1:7" x14ac:dyDescent="0.25">
      <c r="A17" s="290" t="s">
        <v>37</v>
      </c>
      <c r="B17" s="342" t="s">
        <v>447</v>
      </c>
      <c r="C17" s="11"/>
      <c r="D17" s="75"/>
      <c r="E17" s="75"/>
      <c r="F17" s="75"/>
      <c r="G17" s="75"/>
    </row>
    <row r="18" spans="1:7" x14ac:dyDescent="0.25">
      <c r="A18" s="290"/>
      <c r="B18" s="342" t="s">
        <v>448</v>
      </c>
      <c r="C18" s="11"/>
      <c r="D18" s="75"/>
      <c r="E18" s="75"/>
      <c r="F18" s="75"/>
      <c r="G18" s="75"/>
    </row>
    <row r="19" spans="1:7" x14ac:dyDescent="0.25">
      <c r="A19" s="290" t="s">
        <v>37</v>
      </c>
      <c r="B19" s="342" t="s">
        <v>449</v>
      </c>
      <c r="C19" s="11"/>
      <c r="D19" s="75"/>
      <c r="E19" s="75"/>
      <c r="F19" s="75"/>
      <c r="G19" s="75"/>
    </row>
    <row r="20" spans="1:7" x14ac:dyDescent="0.25">
      <c r="A20" s="290"/>
      <c r="B20" s="342" t="s">
        <v>450</v>
      </c>
      <c r="C20" s="11"/>
      <c r="D20" s="75"/>
      <c r="E20" s="75"/>
      <c r="F20" s="75"/>
      <c r="G20" s="75"/>
    </row>
    <row r="21" spans="1:7" ht="12.75" customHeight="1" x14ac:dyDescent="0.25">
      <c r="A21" s="323"/>
      <c r="B21" s="430"/>
      <c r="C21" s="431"/>
      <c r="D21" s="431"/>
      <c r="E21" s="103" t="s">
        <v>4</v>
      </c>
      <c r="F21" s="103" t="s">
        <v>5</v>
      </c>
      <c r="G21" s="6"/>
    </row>
    <row r="22" spans="1:7" ht="47.25" customHeight="1" x14ac:dyDescent="0.25">
      <c r="A22" s="323" t="s">
        <v>451</v>
      </c>
      <c r="B22" s="413" t="s">
        <v>452</v>
      </c>
      <c r="C22" s="413"/>
      <c r="D22" s="413"/>
      <c r="E22" s="290"/>
      <c r="F22" s="290" t="s">
        <v>37</v>
      </c>
      <c r="G22" s="6"/>
    </row>
    <row r="23" spans="1:7" ht="36" customHeight="1" x14ac:dyDescent="0.25">
      <c r="A23" s="323"/>
      <c r="B23" s="461" t="s">
        <v>453</v>
      </c>
      <c r="C23" s="461"/>
      <c r="D23" s="461"/>
      <c r="E23" s="168"/>
      <c r="F23" s="92"/>
      <c r="G23" s="6"/>
    </row>
    <row r="24" spans="1:7" x14ac:dyDescent="0.25">
      <c r="A24" s="324"/>
      <c r="B24" s="75"/>
      <c r="C24" s="75"/>
      <c r="D24" s="75"/>
      <c r="E24" s="75"/>
      <c r="F24" s="75"/>
      <c r="G24" s="75"/>
    </row>
    <row r="25" spans="1:7" x14ac:dyDescent="0.25">
      <c r="A25" s="323" t="s">
        <v>454</v>
      </c>
      <c r="B25" s="496" t="s">
        <v>455</v>
      </c>
      <c r="C25" s="496"/>
      <c r="D25" s="496"/>
      <c r="E25" s="496"/>
      <c r="F25" s="293"/>
      <c r="G25" s="75"/>
    </row>
    <row r="26" spans="1:7" x14ac:dyDescent="0.25">
      <c r="A26" s="323"/>
      <c r="B26" s="334"/>
      <c r="C26" s="334"/>
      <c r="D26" s="334"/>
      <c r="E26" s="334"/>
      <c r="F26" s="293"/>
      <c r="G26" s="75"/>
    </row>
    <row r="27" spans="1:7" ht="38.25" x14ac:dyDescent="0.25">
      <c r="A27" s="323"/>
      <c r="B27" s="198"/>
      <c r="C27" s="337" t="s">
        <v>456</v>
      </c>
      <c r="D27" s="337" t="s">
        <v>457</v>
      </c>
      <c r="E27" s="337" t="s">
        <v>458</v>
      </c>
      <c r="F27" s="337" t="s">
        <v>459</v>
      </c>
      <c r="G27" s="337" t="s">
        <v>460</v>
      </c>
    </row>
    <row r="28" spans="1:7" x14ac:dyDescent="0.25">
      <c r="A28" s="323"/>
      <c r="B28" s="289" t="s">
        <v>461</v>
      </c>
      <c r="C28" s="283" t="s">
        <v>3</v>
      </c>
      <c r="D28" s="283"/>
      <c r="E28" s="283"/>
      <c r="F28" s="283"/>
      <c r="G28" s="283"/>
    </row>
    <row r="29" spans="1:7" x14ac:dyDescent="0.25">
      <c r="A29" s="323"/>
      <c r="B29" s="289" t="s">
        <v>462</v>
      </c>
      <c r="C29" s="283" t="s">
        <v>3</v>
      </c>
      <c r="D29" s="283"/>
      <c r="E29" s="283"/>
      <c r="F29" s="283"/>
      <c r="G29" s="283"/>
    </row>
    <row r="30" spans="1:7" ht="30" x14ac:dyDescent="0.25">
      <c r="A30" s="323"/>
      <c r="B30" s="289" t="s">
        <v>463</v>
      </c>
      <c r="C30" s="283" t="s">
        <v>3</v>
      </c>
      <c r="D30" s="283"/>
      <c r="E30" s="283"/>
      <c r="F30" s="283"/>
      <c r="G30" s="283"/>
    </row>
    <row r="31" spans="1:7" x14ac:dyDescent="0.25">
      <c r="A31" s="323"/>
      <c r="B31" s="289" t="s">
        <v>234</v>
      </c>
      <c r="C31" s="283"/>
      <c r="D31" s="283"/>
      <c r="E31" s="283"/>
      <c r="F31" s="283"/>
      <c r="G31" s="283" t="s">
        <v>3</v>
      </c>
    </row>
    <row r="32" spans="1:7" ht="24" customHeight="1" x14ac:dyDescent="0.25">
      <c r="A32" s="323"/>
      <c r="B32" s="289" t="s">
        <v>229</v>
      </c>
      <c r="C32" s="283" t="s">
        <v>3</v>
      </c>
      <c r="D32" s="283"/>
      <c r="E32" s="283"/>
      <c r="F32" s="283"/>
      <c r="G32" s="283"/>
    </row>
    <row r="33" spans="1:7" ht="50.25" customHeight="1" x14ac:dyDescent="0.25">
      <c r="A33" s="323"/>
      <c r="B33" s="289" t="s">
        <v>464</v>
      </c>
      <c r="C33" s="283" t="s">
        <v>3</v>
      </c>
      <c r="D33" s="283"/>
      <c r="E33" s="283"/>
      <c r="F33" s="283"/>
      <c r="G33" s="283"/>
    </row>
    <row r="34" spans="1:7" x14ac:dyDescent="0.25">
      <c r="A34" s="324"/>
      <c r="B34" s="75"/>
      <c r="C34" s="75"/>
      <c r="D34" s="75"/>
      <c r="E34" s="75"/>
      <c r="F34" s="75"/>
      <c r="G34" s="75"/>
    </row>
    <row r="35" spans="1:7" ht="34.5" customHeight="1" x14ac:dyDescent="0.25">
      <c r="A35" s="323" t="s">
        <v>465</v>
      </c>
      <c r="B35" s="413" t="s">
        <v>466</v>
      </c>
      <c r="C35" s="413"/>
      <c r="D35" s="413"/>
      <c r="E35" s="199"/>
      <c r="F35" s="75"/>
      <c r="G35" s="6"/>
    </row>
    <row r="36" spans="1:7" x14ac:dyDescent="0.25">
      <c r="A36" s="324"/>
      <c r="B36" s="75"/>
      <c r="C36" s="75"/>
      <c r="D36" s="75"/>
      <c r="E36" s="75"/>
      <c r="F36" s="75"/>
      <c r="G36" s="75"/>
    </row>
    <row r="37" spans="1:7" ht="35.25" customHeight="1" x14ac:dyDescent="0.25">
      <c r="A37" s="323" t="s">
        <v>467</v>
      </c>
      <c r="B37" s="413" t="s">
        <v>468</v>
      </c>
      <c r="C37" s="413"/>
      <c r="D37" s="413"/>
      <c r="E37" s="199"/>
      <c r="F37" s="75"/>
      <c r="G37" s="6"/>
    </row>
    <row r="38" spans="1:7" x14ac:dyDescent="0.25">
      <c r="A38" s="324"/>
      <c r="B38" s="75"/>
      <c r="C38" s="75"/>
      <c r="D38" s="75"/>
      <c r="E38" s="75"/>
      <c r="F38" s="75"/>
      <c r="G38" s="75"/>
    </row>
    <row r="39" spans="1:7" ht="12.75" customHeight="1" x14ac:dyDescent="0.25">
      <c r="A39" s="323" t="s">
        <v>469</v>
      </c>
      <c r="B39" s="413" t="s">
        <v>470</v>
      </c>
      <c r="C39" s="413"/>
      <c r="D39" s="413"/>
      <c r="E39" s="413"/>
      <c r="F39" s="413"/>
      <c r="G39" s="312"/>
    </row>
    <row r="40" spans="1:7" x14ac:dyDescent="0.25">
      <c r="A40" s="323"/>
      <c r="B40" s="415"/>
      <c r="C40" s="415"/>
      <c r="D40" s="415"/>
      <c r="E40" s="415"/>
      <c r="F40" s="415"/>
      <c r="G40" s="415"/>
    </row>
    <row r="41" spans="1:7" x14ac:dyDescent="0.25">
      <c r="A41" s="324"/>
      <c r="B41" s="75"/>
      <c r="C41" s="75"/>
      <c r="D41" s="75"/>
      <c r="E41" s="75"/>
      <c r="F41" s="75"/>
      <c r="G41" s="75"/>
    </row>
    <row r="42" spans="1:7" ht="48" customHeight="1" x14ac:dyDescent="0.25">
      <c r="A42" s="323" t="s">
        <v>471</v>
      </c>
      <c r="B42" s="413" t="s">
        <v>472</v>
      </c>
      <c r="C42" s="413"/>
      <c r="D42" s="413"/>
      <c r="E42" s="413"/>
      <c r="F42" s="413"/>
      <c r="G42" s="413"/>
    </row>
    <row r="43" spans="1:7" ht="25.5" x14ac:dyDescent="0.25">
      <c r="A43" s="323" t="s">
        <v>471</v>
      </c>
      <c r="B43" s="227"/>
      <c r="C43" s="337" t="s">
        <v>384</v>
      </c>
      <c r="D43" s="337" t="s">
        <v>473</v>
      </c>
      <c r="E43" s="337" t="s">
        <v>474</v>
      </c>
      <c r="F43" s="337" t="s">
        <v>475</v>
      </c>
      <c r="G43" s="337" t="s">
        <v>476</v>
      </c>
    </row>
    <row r="44" spans="1:7" x14ac:dyDescent="0.25">
      <c r="A44" s="323" t="s">
        <v>471</v>
      </c>
      <c r="B44" s="251" t="s">
        <v>447</v>
      </c>
      <c r="C44" s="188"/>
      <c r="D44" s="188"/>
      <c r="E44" s="188"/>
      <c r="F44" s="188"/>
      <c r="G44" s="336" t="s">
        <v>37</v>
      </c>
    </row>
    <row r="45" spans="1:7" x14ac:dyDescent="0.25">
      <c r="A45" s="323" t="s">
        <v>471</v>
      </c>
      <c r="B45" s="251" t="s">
        <v>448</v>
      </c>
      <c r="C45" s="188"/>
      <c r="D45" s="188"/>
      <c r="E45" s="188"/>
      <c r="F45" s="188"/>
      <c r="G45" s="336"/>
    </row>
    <row r="46" spans="1:7" x14ac:dyDescent="0.25">
      <c r="A46" s="323" t="s">
        <v>471</v>
      </c>
      <c r="B46" s="251" t="s">
        <v>449</v>
      </c>
      <c r="C46" s="188"/>
      <c r="D46" s="188"/>
      <c r="E46" s="188"/>
      <c r="F46" s="188"/>
      <c r="G46" s="336" t="s">
        <v>37</v>
      </c>
    </row>
    <row r="47" spans="1:7" x14ac:dyDescent="0.25">
      <c r="A47" s="323" t="s">
        <v>471</v>
      </c>
      <c r="B47" s="251" t="s">
        <v>450</v>
      </c>
      <c r="C47" s="188"/>
      <c r="D47" s="188"/>
      <c r="E47" s="188"/>
      <c r="F47" s="188"/>
      <c r="G47" s="336"/>
    </row>
    <row r="48" spans="1:7" x14ac:dyDescent="0.25">
      <c r="A48" s="323"/>
      <c r="B48" s="3"/>
      <c r="C48" s="87"/>
      <c r="D48" s="87"/>
      <c r="E48" s="87"/>
      <c r="F48" s="87"/>
      <c r="G48" s="11"/>
    </row>
    <row r="49" spans="1:7" ht="12.75" customHeight="1" x14ac:dyDescent="0.25">
      <c r="A49" s="323"/>
      <c r="B49" s="430"/>
      <c r="C49" s="431"/>
      <c r="D49" s="431"/>
      <c r="E49" s="92" t="s">
        <v>4</v>
      </c>
      <c r="F49" s="92" t="s">
        <v>5</v>
      </c>
      <c r="G49" s="6"/>
    </row>
    <row r="50" spans="1:7" ht="33.75" customHeight="1" x14ac:dyDescent="0.25">
      <c r="A50" s="323" t="s">
        <v>477</v>
      </c>
      <c r="B50" s="413" t="s">
        <v>478</v>
      </c>
      <c r="C50" s="413"/>
      <c r="D50" s="413"/>
      <c r="E50" s="290"/>
      <c r="F50" s="290" t="s">
        <v>37</v>
      </c>
      <c r="G50" s="3"/>
    </row>
    <row r="51" spans="1:7" x14ac:dyDescent="0.25">
      <c r="A51" s="324"/>
      <c r="B51" s="298"/>
      <c r="C51" s="298"/>
      <c r="D51" s="298"/>
      <c r="E51" s="92"/>
      <c r="F51" s="92"/>
      <c r="G51" s="75"/>
    </row>
    <row r="52" spans="1:7" ht="12.75" customHeight="1" x14ac:dyDescent="0.25">
      <c r="A52" s="323" t="s">
        <v>479</v>
      </c>
      <c r="B52" s="413" t="s">
        <v>480</v>
      </c>
      <c r="C52" s="413"/>
      <c r="D52" s="413"/>
      <c r="E52" s="413"/>
      <c r="F52" s="413"/>
      <c r="G52" s="413"/>
    </row>
    <row r="53" spans="1:7" x14ac:dyDescent="0.25">
      <c r="A53" s="323"/>
      <c r="B53" s="415"/>
      <c r="C53" s="415"/>
      <c r="D53" s="415"/>
      <c r="E53" s="415"/>
      <c r="F53" s="415"/>
      <c r="G53" s="415"/>
    </row>
    <row r="54" spans="1:7" x14ac:dyDescent="0.25">
      <c r="A54" s="324"/>
      <c r="B54" s="75"/>
      <c r="C54" s="75"/>
      <c r="D54" s="75"/>
      <c r="E54" s="75"/>
      <c r="F54" s="75"/>
      <c r="G54" s="75"/>
    </row>
    <row r="55" spans="1:7" x14ac:dyDescent="0.25">
      <c r="A55" s="324"/>
      <c r="B55" s="456" t="s">
        <v>481</v>
      </c>
      <c r="C55" s="457"/>
      <c r="D55" s="75"/>
      <c r="E55" s="75"/>
      <c r="F55" s="75"/>
      <c r="G55" s="75"/>
    </row>
    <row r="56" spans="1:7" ht="27.75" customHeight="1" x14ac:dyDescent="0.25">
      <c r="A56" s="323" t="s">
        <v>482</v>
      </c>
      <c r="B56" s="413" t="s">
        <v>483</v>
      </c>
      <c r="C56" s="413"/>
      <c r="D56" s="200"/>
      <c r="E56" s="75"/>
      <c r="F56" s="75"/>
      <c r="G56" s="6"/>
    </row>
    <row r="57" spans="1:7" x14ac:dyDescent="0.25">
      <c r="A57" s="324"/>
      <c r="B57" s="75"/>
      <c r="C57" s="75"/>
      <c r="D57" s="75"/>
      <c r="E57" s="75"/>
      <c r="F57" s="75"/>
      <c r="G57" s="75"/>
    </row>
    <row r="58" spans="1:7" x14ac:dyDescent="0.25">
      <c r="A58" s="323"/>
      <c r="B58" s="430"/>
      <c r="C58" s="431"/>
      <c r="D58" s="431"/>
      <c r="E58" s="103" t="s">
        <v>309</v>
      </c>
      <c r="F58" s="103" t="s">
        <v>484</v>
      </c>
      <c r="G58" s="75"/>
    </row>
    <row r="59" spans="1:7" ht="35.25" customHeight="1" x14ac:dyDescent="0.25">
      <c r="A59" s="323" t="s">
        <v>485</v>
      </c>
      <c r="B59" s="413" t="s">
        <v>486</v>
      </c>
      <c r="C59" s="413"/>
      <c r="D59" s="413"/>
      <c r="E59" s="290">
        <v>16</v>
      </c>
      <c r="F59" s="290" t="s">
        <v>487</v>
      </c>
      <c r="G59" s="75"/>
    </row>
    <row r="60" spans="1:7" x14ac:dyDescent="0.25">
      <c r="A60" s="324"/>
      <c r="B60" s="75"/>
      <c r="C60" s="75"/>
      <c r="D60" s="75"/>
      <c r="E60" s="75"/>
      <c r="F60" s="75"/>
      <c r="G60" s="75"/>
    </row>
    <row r="61" spans="1:7" x14ac:dyDescent="0.25">
      <c r="A61" s="323"/>
      <c r="B61" s="430"/>
      <c r="C61" s="431"/>
      <c r="D61" s="431"/>
      <c r="E61" s="103" t="s">
        <v>309</v>
      </c>
      <c r="F61" s="103" t="s">
        <v>484</v>
      </c>
      <c r="G61" s="75"/>
    </row>
    <row r="62" spans="1:7" ht="27" customHeight="1" x14ac:dyDescent="0.25">
      <c r="A62" s="323" t="s">
        <v>488</v>
      </c>
      <c r="B62" s="413" t="s">
        <v>489</v>
      </c>
      <c r="C62" s="413"/>
      <c r="D62" s="413"/>
      <c r="E62" s="290">
        <v>16</v>
      </c>
      <c r="F62" s="290" t="s">
        <v>487</v>
      </c>
      <c r="G62" s="75"/>
    </row>
    <row r="63" spans="1:7" x14ac:dyDescent="0.25">
      <c r="A63" s="324"/>
      <c r="B63" s="294"/>
      <c r="C63" s="294"/>
      <c r="D63" s="294"/>
      <c r="E63" s="294"/>
      <c r="F63" s="294"/>
      <c r="G63" s="294"/>
    </row>
    <row r="64" spans="1:7" ht="48" customHeight="1" x14ac:dyDescent="0.25">
      <c r="A64" s="323" t="s">
        <v>490</v>
      </c>
      <c r="B64" s="384" t="s">
        <v>491</v>
      </c>
      <c r="C64" s="385"/>
      <c r="D64" s="428"/>
      <c r="E64" s="200"/>
      <c r="F64" s="314"/>
      <c r="G64" s="6"/>
    </row>
    <row r="65" spans="1:7" x14ac:dyDescent="0.25">
      <c r="A65" s="323"/>
      <c r="B65" s="314"/>
      <c r="C65" s="314"/>
      <c r="D65" s="314"/>
      <c r="E65" s="314"/>
      <c r="F65" s="314"/>
      <c r="G65" s="6"/>
    </row>
    <row r="66" spans="1:7" ht="48" customHeight="1" x14ac:dyDescent="0.25">
      <c r="A66" s="323" t="s">
        <v>492</v>
      </c>
      <c r="B66" s="384" t="s">
        <v>493</v>
      </c>
      <c r="C66" s="385"/>
      <c r="D66" s="428"/>
      <c r="E66" s="200">
        <v>64</v>
      </c>
      <c r="F66" s="314"/>
      <c r="G66" s="6"/>
    </row>
    <row r="67" spans="1:7" x14ac:dyDescent="0.25">
      <c r="A67" s="323"/>
      <c r="B67" s="314"/>
      <c r="C67" s="314"/>
      <c r="D67" s="314"/>
      <c r="E67" s="314"/>
      <c r="F67" s="314"/>
      <c r="G67" s="6"/>
    </row>
    <row r="68" spans="1:7" ht="12.75" customHeight="1" x14ac:dyDescent="0.25">
      <c r="A68" s="323" t="s">
        <v>494</v>
      </c>
      <c r="B68" s="413" t="s">
        <v>495</v>
      </c>
      <c r="C68" s="413"/>
      <c r="D68" s="413"/>
      <c r="E68" s="413"/>
      <c r="F68" s="413"/>
      <c r="G68" s="413"/>
    </row>
    <row r="69" spans="1:7" x14ac:dyDescent="0.25">
      <c r="A69" s="323"/>
      <c r="B69" s="415"/>
      <c r="C69" s="415"/>
      <c r="D69" s="415"/>
      <c r="E69" s="415"/>
      <c r="F69" s="415"/>
      <c r="G69" s="415"/>
    </row>
    <row r="70" spans="1:7" x14ac:dyDescent="0.25">
      <c r="A70" s="323"/>
      <c r="B70" s="298"/>
      <c r="C70" s="298"/>
      <c r="D70" s="298"/>
      <c r="E70" s="298"/>
      <c r="F70" s="298"/>
      <c r="G70" s="298"/>
    </row>
    <row r="71" spans="1:7" x14ac:dyDescent="0.25">
      <c r="A71" s="323"/>
      <c r="B71" s="12" t="s">
        <v>496</v>
      </c>
      <c r="C71" s="298"/>
      <c r="D71" s="298"/>
      <c r="E71" s="298"/>
      <c r="F71" s="298"/>
      <c r="G71" s="298"/>
    </row>
    <row r="72" spans="1:7" x14ac:dyDescent="0.25">
      <c r="A72" s="323" t="s">
        <v>497</v>
      </c>
      <c r="B72" s="75" t="s">
        <v>498</v>
      </c>
      <c r="C72" s="75"/>
      <c r="D72" s="75"/>
      <c r="E72" s="75"/>
      <c r="F72" s="298"/>
      <c r="G72" s="298"/>
    </row>
    <row r="73" spans="1:7" x14ac:dyDescent="0.25">
      <c r="A73" s="323"/>
      <c r="B73" s="75"/>
      <c r="C73" s="75"/>
      <c r="D73" s="75"/>
      <c r="E73" s="75"/>
      <c r="F73" s="298"/>
      <c r="G73" s="298"/>
    </row>
    <row r="74" spans="1:7" x14ac:dyDescent="0.25">
      <c r="A74" s="323"/>
      <c r="B74" s="430"/>
      <c r="C74" s="431"/>
      <c r="D74" s="431"/>
      <c r="E74" s="6" t="s">
        <v>4</v>
      </c>
      <c r="F74" s="201" t="s">
        <v>5</v>
      </c>
      <c r="G74" s="298"/>
    </row>
    <row r="75" spans="1:7" x14ac:dyDescent="0.25">
      <c r="A75" s="323"/>
      <c r="B75" s="498" t="s">
        <v>499</v>
      </c>
      <c r="C75" s="498"/>
      <c r="D75" s="498"/>
      <c r="E75" s="290"/>
      <c r="F75" s="333"/>
      <c r="G75" s="298"/>
    </row>
    <row r="76" spans="1:7" x14ac:dyDescent="0.25">
      <c r="A76" s="323"/>
      <c r="B76" s="498" t="s">
        <v>500</v>
      </c>
      <c r="C76" s="498"/>
      <c r="D76" s="498"/>
      <c r="E76" s="290"/>
      <c r="F76" s="333"/>
      <c r="G76" s="298"/>
    </row>
    <row r="77" spans="1:7" x14ac:dyDescent="0.25">
      <c r="A77" s="323"/>
      <c r="B77" s="498" t="s">
        <v>501</v>
      </c>
      <c r="C77" s="498"/>
      <c r="D77" s="498"/>
      <c r="E77" s="290"/>
      <c r="F77" s="333"/>
      <c r="G77" s="298"/>
    </row>
    <row r="78" spans="1:7" x14ac:dyDescent="0.25">
      <c r="A78" s="323"/>
      <c r="B78" s="293"/>
      <c r="C78" s="293"/>
      <c r="D78" s="293"/>
      <c r="E78" s="3"/>
      <c r="F78" s="298"/>
      <c r="G78" s="298"/>
    </row>
    <row r="79" spans="1:7" x14ac:dyDescent="0.25">
      <c r="A79" s="324"/>
      <c r="B79" s="430"/>
      <c r="C79" s="431"/>
      <c r="D79" s="431"/>
      <c r="E79" s="202" t="s">
        <v>309</v>
      </c>
      <c r="F79" s="115" t="s">
        <v>484</v>
      </c>
      <c r="G79" s="298"/>
    </row>
    <row r="80" spans="1:7" ht="12.75" customHeight="1" x14ac:dyDescent="0.25">
      <c r="A80" s="323" t="s">
        <v>502</v>
      </c>
      <c r="B80" s="503" t="s">
        <v>503</v>
      </c>
      <c r="C80" s="485"/>
      <c r="D80" s="486"/>
      <c r="E80" s="495"/>
      <c r="F80" s="488"/>
      <c r="G80" s="298"/>
    </row>
    <row r="81" spans="1:7" ht="12.75" customHeight="1" x14ac:dyDescent="0.25">
      <c r="A81" s="323"/>
      <c r="B81" s="484"/>
      <c r="C81" s="485"/>
      <c r="D81" s="486"/>
      <c r="E81" s="495"/>
      <c r="F81" s="488"/>
      <c r="G81" s="298"/>
    </row>
    <row r="82" spans="1:7" ht="12.75" customHeight="1" x14ac:dyDescent="0.25">
      <c r="A82" s="323"/>
      <c r="B82" s="484"/>
      <c r="C82" s="485"/>
      <c r="D82" s="486"/>
      <c r="E82" s="495"/>
      <c r="F82" s="488"/>
      <c r="G82" s="298"/>
    </row>
    <row r="83" spans="1:7" ht="12.75" customHeight="1" x14ac:dyDescent="0.25">
      <c r="A83" s="323"/>
      <c r="B83" s="325"/>
      <c r="C83" s="325"/>
      <c r="D83" s="325"/>
      <c r="E83" s="3"/>
      <c r="F83" s="298"/>
      <c r="G83" s="298"/>
    </row>
    <row r="84" spans="1:7" ht="12.75" customHeight="1" x14ac:dyDescent="0.25">
      <c r="A84" s="324"/>
      <c r="B84" s="430"/>
      <c r="C84" s="431"/>
      <c r="D84" s="431"/>
      <c r="E84" s="202" t="s">
        <v>309</v>
      </c>
      <c r="F84" s="115" t="s">
        <v>484</v>
      </c>
      <c r="G84" s="298"/>
    </row>
    <row r="85" spans="1:7" ht="14.25" customHeight="1" x14ac:dyDescent="0.25">
      <c r="A85" s="323" t="s">
        <v>504</v>
      </c>
      <c r="B85" s="499" t="s">
        <v>505</v>
      </c>
      <c r="C85" s="490"/>
      <c r="D85" s="491"/>
      <c r="E85" s="495"/>
      <c r="F85" s="488"/>
      <c r="G85" s="298"/>
    </row>
    <row r="86" spans="1:7" ht="30.75" customHeight="1" x14ac:dyDescent="0.25">
      <c r="A86" s="323"/>
      <c r="B86" s="500"/>
      <c r="C86" s="501"/>
      <c r="D86" s="502"/>
      <c r="E86" s="495"/>
      <c r="F86" s="488"/>
      <c r="G86" s="298"/>
    </row>
    <row r="87" spans="1:7" ht="30.75" customHeight="1" x14ac:dyDescent="0.25">
      <c r="A87" s="323"/>
      <c r="B87" s="500"/>
      <c r="C87" s="501"/>
      <c r="D87" s="502"/>
      <c r="E87" s="495"/>
      <c r="F87" s="488"/>
      <c r="G87" s="298"/>
    </row>
    <row r="88" spans="1:7" ht="6.75" customHeight="1" x14ac:dyDescent="0.25">
      <c r="A88" s="323"/>
      <c r="B88" s="492"/>
      <c r="C88" s="493"/>
      <c r="D88" s="494"/>
      <c r="E88" s="495"/>
      <c r="F88" s="488"/>
      <c r="G88" s="298"/>
    </row>
    <row r="89" spans="1:7" ht="12.75" customHeight="1" x14ac:dyDescent="0.25">
      <c r="A89" s="323"/>
      <c r="B89" s="338"/>
      <c r="C89" s="338"/>
      <c r="D89" s="338"/>
      <c r="E89" s="293"/>
      <c r="F89" s="298"/>
      <c r="G89" s="298"/>
    </row>
    <row r="90" spans="1:7" ht="12.75" customHeight="1" x14ac:dyDescent="0.25">
      <c r="A90" s="323"/>
      <c r="B90" s="430"/>
      <c r="C90" s="431"/>
      <c r="D90" s="431"/>
      <c r="E90" s="6" t="s">
        <v>4</v>
      </c>
      <c r="F90" s="201" t="s">
        <v>5</v>
      </c>
      <c r="G90" s="298"/>
    </row>
    <row r="91" spans="1:7" ht="12.75" customHeight="1" x14ac:dyDescent="0.25">
      <c r="A91" s="323" t="s">
        <v>506</v>
      </c>
      <c r="B91" s="489" t="s">
        <v>507</v>
      </c>
      <c r="C91" s="490"/>
      <c r="D91" s="491"/>
      <c r="E91" s="495"/>
      <c r="F91" s="488"/>
      <c r="G91" s="298"/>
    </row>
    <row r="92" spans="1:7" ht="12.75" customHeight="1" x14ac:dyDescent="0.25">
      <c r="A92" s="323"/>
      <c r="B92" s="492"/>
      <c r="C92" s="493"/>
      <c r="D92" s="494"/>
      <c r="E92" s="495"/>
      <c r="F92" s="488"/>
      <c r="G92" s="298"/>
    </row>
    <row r="93" spans="1:7" ht="12.75" customHeight="1" x14ac:dyDescent="0.25">
      <c r="A93" s="323"/>
      <c r="B93" s="338"/>
      <c r="C93" s="338"/>
      <c r="D93" s="338"/>
      <c r="E93" s="293"/>
      <c r="F93" s="298"/>
      <c r="G93" s="298"/>
    </row>
    <row r="94" spans="1:7" ht="12.75" customHeight="1" x14ac:dyDescent="0.25">
      <c r="A94" s="323"/>
      <c r="B94" s="496" t="s">
        <v>508</v>
      </c>
      <c r="C94" s="496"/>
      <c r="D94" s="496"/>
      <c r="E94" s="496"/>
      <c r="F94" s="496"/>
      <c r="G94" s="298"/>
    </row>
    <row r="95" spans="1:7" ht="12.75" customHeight="1" x14ac:dyDescent="0.25">
      <c r="A95" s="323"/>
      <c r="B95" s="497"/>
      <c r="C95" s="497"/>
      <c r="D95" s="497"/>
      <c r="E95" s="497"/>
      <c r="F95" s="497"/>
      <c r="G95" s="298"/>
    </row>
    <row r="96" spans="1:7" ht="12.75" customHeight="1" x14ac:dyDescent="0.25">
      <c r="A96" s="323"/>
      <c r="B96" s="89"/>
      <c r="C96" s="89"/>
      <c r="D96" s="89"/>
      <c r="E96" s="89"/>
      <c r="F96" s="89"/>
      <c r="G96" s="298"/>
    </row>
    <row r="97" spans="1:7" ht="12.75" customHeight="1" x14ac:dyDescent="0.25">
      <c r="A97" s="323" t="s">
        <v>509</v>
      </c>
      <c r="B97" s="496" t="s">
        <v>510</v>
      </c>
      <c r="C97" s="496"/>
      <c r="D97" s="496"/>
      <c r="E97" s="496"/>
      <c r="F97" s="496"/>
      <c r="G97" s="298"/>
    </row>
    <row r="98" spans="1:7" ht="12.75" customHeight="1" x14ac:dyDescent="0.25">
      <c r="A98" s="323"/>
      <c r="B98" s="376"/>
      <c r="C98" s="376"/>
      <c r="D98" s="376"/>
      <c r="E98" s="376"/>
      <c r="F98" s="376"/>
      <c r="G98" s="298"/>
    </row>
    <row r="99" spans="1:7" x14ac:dyDescent="0.25">
      <c r="A99" s="324"/>
      <c r="B99" s="75"/>
      <c r="C99" s="75"/>
      <c r="D99" s="75"/>
      <c r="E99" s="75"/>
      <c r="F99" s="75"/>
      <c r="G99" s="75"/>
    </row>
    <row r="100" spans="1:7" x14ac:dyDescent="0.25">
      <c r="A100" s="324"/>
      <c r="B100" s="75"/>
      <c r="C100" s="75"/>
      <c r="D100" s="75"/>
      <c r="E100" s="75"/>
      <c r="F100" s="75"/>
      <c r="G100" s="75"/>
    </row>
    <row r="101" spans="1:7" x14ac:dyDescent="0.25">
      <c r="A101" s="324"/>
      <c r="B101" s="75"/>
      <c r="C101" s="75"/>
      <c r="D101" s="75"/>
      <c r="E101" s="75"/>
      <c r="F101" s="75"/>
      <c r="G101" s="75"/>
    </row>
    <row r="102" spans="1:7" x14ac:dyDescent="0.25">
      <c r="A102" s="324"/>
      <c r="B102" s="75"/>
      <c r="C102" s="75"/>
      <c r="D102" s="75"/>
      <c r="E102" s="75"/>
      <c r="F102" s="75"/>
      <c r="G102" s="75"/>
    </row>
    <row r="103" spans="1:7" x14ac:dyDescent="0.25">
      <c r="A103" s="324"/>
      <c r="B103" s="75"/>
      <c r="C103" s="75"/>
      <c r="D103" s="75"/>
      <c r="E103" s="75"/>
      <c r="F103" s="75"/>
      <c r="G103" s="75"/>
    </row>
    <row r="104" spans="1:7" x14ac:dyDescent="0.25">
      <c r="A104" s="324"/>
      <c r="B104" s="75"/>
      <c r="C104" s="75"/>
      <c r="D104" s="75"/>
      <c r="E104" s="75"/>
      <c r="F104" s="75"/>
      <c r="G104" s="75"/>
    </row>
    <row r="105" spans="1:7" x14ac:dyDescent="0.25">
      <c r="A105" s="324"/>
      <c r="B105" s="75"/>
      <c r="C105" s="75"/>
      <c r="D105" s="75"/>
      <c r="E105" s="75"/>
      <c r="F105" s="75"/>
      <c r="G105" s="75"/>
    </row>
    <row r="106" spans="1:7" x14ac:dyDescent="0.25">
      <c r="A106" s="324"/>
      <c r="B106" s="75"/>
      <c r="C106" s="75"/>
      <c r="D106" s="75"/>
      <c r="E106" s="75"/>
      <c r="F106" s="75"/>
      <c r="G106" s="75"/>
    </row>
    <row r="107" spans="1:7" x14ac:dyDescent="0.25">
      <c r="A107" s="324"/>
      <c r="B107" s="75"/>
      <c r="C107" s="75"/>
      <c r="D107" s="75"/>
      <c r="E107" s="75"/>
      <c r="F107" s="75"/>
      <c r="G107" s="75"/>
    </row>
    <row r="108" spans="1:7" x14ac:dyDescent="0.25">
      <c r="A108" s="324"/>
      <c r="B108" s="75"/>
      <c r="C108" s="75"/>
      <c r="D108" s="75"/>
      <c r="E108" s="75"/>
      <c r="F108" s="75"/>
      <c r="G108" s="75"/>
    </row>
    <row r="109" spans="1:7" x14ac:dyDescent="0.25">
      <c r="A109" s="324"/>
      <c r="B109" s="75"/>
      <c r="C109" s="75"/>
      <c r="D109" s="75"/>
      <c r="E109" s="75"/>
      <c r="F109" s="75"/>
      <c r="G109" s="75"/>
    </row>
    <row r="110" spans="1:7" x14ac:dyDescent="0.25">
      <c r="A110" s="324"/>
      <c r="B110" s="75"/>
      <c r="C110" s="75"/>
      <c r="D110" s="75"/>
      <c r="E110" s="75"/>
      <c r="F110" s="75"/>
      <c r="G110" s="75"/>
    </row>
    <row r="111" spans="1:7" x14ac:dyDescent="0.25">
      <c r="A111" s="324"/>
      <c r="B111" s="75"/>
      <c r="C111" s="75"/>
      <c r="D111" s="75"/>
      <c r="E111" s="75"/>
      <c r="F111" s="75"/>
      <c r="G111" s="75"/>
    </row>
    <row r="112" spans="1:7" x14ac:dyDescent="0.25">
      <c r="A112" s="324"/>
      <c r="B112" s="75"/>
      <c r="C112" s="75"/>
      <c r="D112" s="75"/>
      <c r="E112" s="75"/>
      <c r="F112" s="75"/>
      <c r="G112" s="75"/>
    </row>
    <row r="113" x14ac:dyDescent="0.25"/>
  </sheetData>
  <mergeCells count="49">
    <mergeCell ref="B85:D88"/>
    <mergeCell ref="B84:D84"/>
    <mergeCell ref="E85:E88"/>
    <mergeCell ref="F85:F88"/>
    <mergeCell ref="B80:D82"/>
    <mergeCell ref="E80:E82"/>
    <mergeCell ref="F80:F82"/>
    <mergeCell ref="B79:D79"/>
    <mergeCell ref="B75:D75"/>
    <mergeCell ref="B76:D76"/>
    <mergeCell ref="B77:D77"/>
    <mergeCell ref="B74:D74"/>
    <mergeCell ref="B37:D37"/>
    <mergeCell ref="B42:G42"/>
    <mergeCell ref="B39:F39"/>
    <mergeCell ref="B40:G40"/>
    <mergeCell ref="B52:G52"/>
    <mergeCell ref="B68:G68"/>
    <mergeCell ref="B69:G69"/>
    <mergeCell ref="B49:D49"/>
    <mergeCell ref="B50:D50"/>
    <mergeCell ref="B55:C55"/>
    <mergeCell ref="B53:G53"/>
    <mergeCell ref="B61:D61"/>
    <mergeCell ref="B62:D62"/>
    <mergeCell ref="B64:D64"/>
    <mergeCell ref="B66:D66"/>
    <mergeCell ref="B56:C56"/>
    <mergeCell ref="B95:F95"/>
    <mergeCell ref="B97:F97"/>
    <mergeCell ref="B98:F98"/>
    <mergeCell ref="A1:G1"/>
    <mergeCell ref="B8:G8"/>
    <mergeCell ref="B25:E25"/>
    <mergeCell ref="B35:D35"/>
    <mergeCell ref="B4:D4"/>
    <mergeCell ref="B5:D5"/>
    <mergeCell ref="B6:D6"/>
    <mergeCell ref="B23:D23"/>
    <mergeCell ref="B15:D15"/>
    <mergeCell ref="B21:D21"/>
    <mergeCell ref="B22:D22"/>
    <mergeCell ref="B58:D58"/>
    <mergeCell ref="B59:D59"/>
    <mergeCell ref="F91:F92"/>
    <mergeCell ref="B91:D92"/>
    <mergeCell ref="B90:D90"/>
    <mergeCell ref="E91:E92"/>
    <mergeCell ref="B94:F94"/>
  </mergeCells>
  <phoneticPr fontId="0" type="noConversion"/>
  <pageMargins left="0.75" right="0.75" top="0.5" bottom="0.75" header="0.5" footer="0.5"/>
  <pageSetup scale="75" orientation="portrait" r:id="rId1"/>
  <headerFooter alignWithMargins="0">
    <oddHeader>&amp;LCOLLEGE OF WOOSTER 
Common Data Set 2020-2021</oddHeader>
    <oddFooter>&amp;LCDS-A&amp;RPage &amp;P</oddFooter>
  </headerFooter>
  <rowBreaks count="2" manualBreakCount="2">
    <brk id="41" max="6" man="1"/>
    <brk id="70"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uler="0" zoomScaleNormal="100" workbookViewId="0">
      <selection sqref="A1:F1"/>
    </sheetView>
  </sheetViews>
  <sheetFormatPr defaultColWidth="0" defaultRowHeight="15" zeroHeight="1" x14ac:dyDescent="0.25"/>
  <cols>
    <col min="1" max="1" width="4.42578125" style="2" customWidth="1"/>
    <col min="2" max="2" width="66.28515625" style="1" customWidth="1"/>
    <col min="3" max="3" width="12.7109375" style="1" customWidth="1"/>
    <col min="4" max="16384" width="0" style="1" hidden="1"/>
  </cols>
  <sheetData>
    <row r="1" spans="1:3" ht="18.75" x14ac:dyDescent="0.25">
      <c r="A1" s="370" t="s">
        <v>511</v>
      </c>
      <c r="B1" s="370"/>
      <c r="C1" s="370"/>
    </row>
    <row r="2" spans="1:3" x14ac:dyDescent="0.25">
      <c r="A2" s="98"/>
      <c r="B2" s="98"/>
      <c r="C2" s="98"/>
    </row>
    <row r="3" spans="1:3" ht="28.5" customHeight="1" x14ac:dyDescent="0.25">
      <c r="A3" s="323" t="s">
        <v>512</v>
      </c>
      <c r="B3" s="378" t="s">
        <v>513</v>
      </c>
      <c r="C3" s="434"/>
    </row>
    <row r="4" spans="1:3" ht="13.5" customHeight="1" x14ac:dyDescent="0.25">
      <c r="A4" s="323"/>
      <c r="B4" s="292"/>
      <c r="C4" s="308"/>
    </row>
    <row r="5" spans="1:3" x14ac:dyDescent="0.25">
      <c r="A5" s="290"/>
      <c r="B5" s="341" t="s">
        <v>514</v>
      </c>
      <c r="C5" s="102"/>
    </row>
    <row r="6" spans="1:3" x14ac:dyDescent="0.25">
      <c r="A6" s="290"/>
      <c r="B6" s="321" t="s">
        <v>515</v>
      </c>
      <c r="C6" s="102"/>
    </row>
    <row r="7" spans="1:3" x14ac:dyDescent="0.25">
      <c r="A7" s="290"/>
      <c r="B7" s="341" t="s">
        <v>516</v>
      </c>
      <c r="C7" s="102"/>
    </row>
    <row r="8" spans="1:3" x14ac:dyDescent="0.25">
      <c r="A8" s="290"/>
      <c r="B8" s="341" t="s">
        <v>517</v>
      </c>
      <c r="C8" s="102"/>
    </row>
    <row r="9" spans="1:3" x14ac:dyDescent="0.25">
      <c r="A9" s="290" t="s">
        <v>37</v>
      </c>
      <c r="B9" s="341" t="s">
        <v>518</v>
      </c>
      <c r="C9" s="102"/>
    </row>
    <row r="10" spans="1:3" x14ac:dyDescent="0.25">
      <c r="A10" s="290"/>
      <c r="B10" s="341" t="s">
        <v>519</v>
      </c>
      <c r="C10" s="102"/>
    </row>
    <row r="11" spans="1:3" x14ac:dyDescent="0.25">
      <c r="A11" s="290"/>
      <c r="B11" s="341" t="s">
        <v>520</v>
      </c>
      <c r="C11" s="102"/>
    </row>
    <row r="12" spans="1:3" x14ac:dyDescent="0.25">
      <c r="A12" s="290" t="s">
        <v>37</v>
      </c>
      <c r="B12" s="341" t="s">
        <v>521</v>
      </c>
      <c r="C12" s="102"/>
    </row>
    <row r="13" spans="1:3" x14ac:dyDescent="0.25">
      <c r="A13" s="290"/>
      <c r="B13" s="341" t="s">
        <v>522</v>
      </c>
      <c r="C13" s="102"/>
    </row>
    <row r="14" spans="1:3" x14ac:dyDescent="0.25">
      <c r="A14" s="290"/>
      <c r="B14" s="341" t="s">
        <v>523</v>
      </c>
      <c r="C14" s="102"/>
    </row>
    <row r="15" spans="1:3" x14ac:dyDescent="0.25">
      <c r="A15" s="290" t="s">
        <v>37</v>
      </c>
      <c r="B15" s="341" t="s">
        <v>524</v>
      </c>
      <c r="C15" s="102"/>
    </row>
    <row r="16" spans="1:3" x14ac:dyDescent="0.25">
      <c r="A16" s="290" t="s">
        <v>37</v>
      </c>
      <c r="B16" s="341" t="s">
        <v>525</v>
      </c>
      <c r="C16" s="102"/>
    </row>
    <row r="17" spans="1:3" x14ac:dyDescent="0.25">
      <c r="A17" s="290"/>
      <c r="B17" s="341" t="s">
        <v>526</v>
      </c>
      <c r="C17" s="102"/>
    </row>
    <row r="18" spans="1:3" x14ac:dyDescent="0.25">
      <c r="A18" s="290" t="s">
        <v>37</v>
      </c>
      <c r="B18" s="341" t="s">
        <v>527</v>
      </c>
      <c r="C18" s="102"/>
    </row>
    <row r="19" spans="1:3" x14ac:dyDescent="0.25">
      <c r="A19" s="290" t="s">
        <v>37</v>
      </c>
      <c r="B19" s="341" t="s">
        <v>528</v>
      </c>
      <c r="C19" s="102"/>
    </row>
    <row r="20" spans="1:3" x14ac:dyDescent="0.25">
      <c r="A20" s="290" t="s">
        <v>37</v>
      </c>
      <c r="B20" s="341" t="s">
        <v>529</v>
      </c>
      <c r="C20" s="102"/>
    </row>
    <row r="21" spans="1:3" x14ac:dyDescent="0.25">
      <c r="A21" s="290"/>
      <c r="B21" s="341" t="s">
        <v>530</v>
      </c>
      <c r="C21" s="102"/>
    </row>
    <row r="22" spans="1:3" x14ac:dyDescent="0.25">
      <c r="A22" s="290"/>
      <c r="B22" s="341" t="s">
        <v>531</v>
      </c>
      <c r="C22" s="102"/>
    </row>
    <row r="23" spans="1:3" x14ac:dyDescent="0.25">
      <c r="A23" s="324"/>
      <c r="B23" s="376"/>
      <c r="C23" s="376"/>
    </row>
    <row r="24" spans="1:3" x14ac:dyDescent="0.25">
      <c r="A24" s="324"/>
      <c r="B24" s="294"/>
      <c r="C24" s="294"/>
    </row>
    <row r="25" spans="1:3" x14ac:dyDescent="0.25">
      <c r="A25" s="323" t="s">
        <v>532</v>
      </c>
      <c r="B25" s="12" t="s">
        <v>533</v>
      </c>
      <c r="C25" s="75"/>
    </row>
    <row r="26" spans="1:3" x14ac:dyDescent="0.25">
      <c r="A26" s="324"/>
      <c r="B26" s="75"/>
      <c r="C26" s="75"/>
    </row>
    <row r="27" spans="1:3" ht="39.75" customHeight="1" x14ac:dyDescent="0.25">
      <c r="A27" s="327" t="s">
        <v>534</v>
      </c>
      <c r="B27" s="314" t="s">
        <v>535</v>
      </c>
      <c r="C27" s="314"/>
    </row>
    <row r="28" spans="1:3" x14ac:dyDescent="0.25">
      <c r="A28" s="333" t="s">
        <v>37</v>
      </c>
      <c r="B28" s="341" t="s">
        <v>536</v>
      </c>
      <c r="C28" s="102"/>
    </row>
    <row r="29" spans="1:3" x14ac:dyDescent="0.25">
      <c r="A29" s="333"/>
      <c r="B29" s="341" t="s">
        <v>537</v>
      </c>
      <c r="C29" s="102"/>
    </row>
    <row r="30" spans="1:3" x14ac:dyDescent="0.25">
      <c r="A30" s="333"/>
      <c r="B30" s="341" t="s">
        <v>538</v>
      </c>
      <c r="C30" s="102"/>
    </row>
    <row r="31" spans="1:3" x14ac:dyDescent="0.25">
      <c r="A31" s="333" t="s">
        <v>37</v>
      </c>
      <c r="B31" s="341" t="s">
        <v>539</v>
      </c>
      <c r="C31" s="102"/>
    </row>
    <row r="32" spans="1:3" x14ac:dyDescent="0.25">
      <c r="A32" s="333" t="s">
        <v>37</v>
      </c>
      <c r="B32" s="341" t="s">
        <v>206</v>
      </c>
      <c r="C32" s="102"/>
    </row>
    <row r="33" spans="1:3" x14ac:dyDescent="0.25">
      <c r="A33" s="333" t="s">
        <v>37</v>
      </c>
      <c r="B33" s="341" t="s">
        <v>540</v>
      </c>
      <c r="C33" s="102"/>
    </row>
    <row r="34" spans="1:3" x14ac:dyDescent="0.25">
      <c r="A34" s="333" t="s">
        <v>37</v>
      </c>
      <c r="B34" s="341" t="s">
        <v>201</v>
      </c>
      <c r="C34" s="102"/>
    </row>
    <row r="35" spans="1:3" x14ac:dyDescent="0.25">
      <c r="A35" s="333"/>
      <c r="B35" s="341" t="s">
        <v>541</v>
      </c>
      <c r="C35" s="102"/>
    </row>
    <row r="36" spans="1:3" x14ac:dyDescent="0.25">
      <c r="A36" s="333" t="s">
        <v>37</v>
      </c>
      <c r="B36" s="341" t="s">
        <v>542</v>
      </c>
      <c r="C36" s="102"/>
    </row>
    <row r="37" spans="1:3" x14ac:dyDescent="0.25">
      <c r="A37" s="333" t="s">
        <v>37</v>
      </c>
      <c r="B37" s="341" t="s">
        <v>543</v>
      </c>
      <c r="C37" s="102"/>
    </row>
    <row r="38" spans="1:3" x14ac:dyDescent="0.25">
      <c r="A38" s="333"/>
      <c r="B38" s="341" t="s">
        <v>53</v>
      </c>
      <c r="C38" s="102"/>
    </row>
    <row r="39" spans="1:3" x14ac:dyDescent="0.25">
      <c r="A39" s="324"/>
      <c r="B39" s="415"/>
      <c r="C39" s="415"/>
    </row>
    <row r="40" spans="1:3" x14ac:dyDescent="0.25">
      <c r="A40" s="324"/>
      <c r="B40" s="75"/>
      <c r="C40" s="75"/>
    </row>
    <row r="41" spans="1:3" x14ac:dyDescent="0.25">
      <c r="A41" s="324"/>
      <c r="B41" s="347"/>
      <c r="C41" s="75"/>
    </row>
    <row r="42" spans="1:3" x14ac:dyDescent="0.25">
      <c r="A42" s="324"/>
      <c r="B42" s="75"/>
      <c r="C42" s="75"/>
    </row>
  </sheetData>
  <mergeCells count="4">
    <mergeCell ref="A1:C1"/>
    <mergeCell ref="B3:C3"/>
    <mergeCell ref="B23:C23"/>
    <mergeCell ref="B39:C39"/>
  </mergeCells>
  <phoneticPr fontId="0" type="noConversion"/>
  <pageMargins left="0.75" right="0.75" top="0.5" bottom="0.75" header="0.5" footer="0.5"/>
  <pageSetup scale="75" orientation="portrait" r:id="rId1"/>
  <headerFooter alignWithMargins="0">
    <oddHeader>&amp;LCOLLEGE OF WOOSTER 
Common Data Set 2020-2021</oddHeader>
    <oddFooter>&amp;LCDS-A&amp;RPage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uler="0" topLeftCell="A25" zoomScaleNormal="100" zoomScalePageLayoutView="85" workbookViewId="0">
      <selection sqref="A1:F1"/>
    </sheetView>
  </sheetViews>
  <sheetFormatPr defaultColWidth="0" defaultRowHeight="15" zeroHeight="1" x14ac:dyDescent="0.25"/>
  <cols>
    <col min="1" max="1" width="3.85546875" style="2" customWidth="1"/>
    <col min="2" max="2" width="27" style="1" customWidth="1"/>
    <col min="3" max="3" width="4.7109375" style="1" customWidth="1"/>
    <col min="4" max="4" width="10.7109375" style="1" customWidth="1"/>
    <col min="5" max="6" width="16.7109375" style="1" customWidth="1"/>
    <col min="7" max="7" width="9.140625" style="1" customWidth="1"/>
    <col min="8" max="8" width="0.7109375" style="1" customWidth="1"/>
    <col min="9" max="16384" width="0" style="1" hidden="1"/>
  </cols>
  <sheetData>
    <row r="1" spans="1:6" ht="18.75" x14ac:dyDescent="0.3">
      <c r="A1" s="370" t="s">
        <v>544</v>
      </c>
      <c r="B1" s="370"/>
      <c r="C1" s="370"/>
      <c r="D1" s="370"/>
      <c r="E1" s="371"/>
      <c r="F1" s="371"/>
    </row>
    <row r="2" spans="1:6" ht="8.25" customHeight="1" x14ac:dyDescent="0.25">
      <c r="A2" s="324"/>
      <c r="B2" s="75"/>
      <c r="C2" s="75"/>
      <c r="D2" s="75"/>
      <c r="E2" s="75"/>
      <c r="F2" s="75"/>
    </row>
    <row r="3" spans="1:6" ht="52.5" customHeight="1" x14ac:dyDescent="0.25">
      <c r="A3" s="76" t="s">
        <v>545</v>
      </c>
      <c r="B3" s="449" t="s">
        <v>546</v>
      </c>
      <c r="C3" s="449"/>
      <c r="D3" s="449"/>
      <c r="E3" s="505"/>
      <c r="F3" s="505"/>
    </row>
    <row r="4" spans="1:6" ht="57" customHeight="1" x14ac:dyDescent="0.25">
      <c r="A4" s="323"/>
      <c r="B4" s="504"/>
      <c r="C4" s="504"/>
      <c r="D4" s="504"/>
      <c r="E4" s="204" t="s">
        <v>547</v>
      </c>
      <c r="F4" s="205" t="s">
        <v>77</v>
      </c>
    </row>
    <row r="5" spans="1:6" ht="49.5" hidden="1" customHeight="1" x14ac:dyDescent="0.25">
      <c r="A5" s="323"/>
      <c r="B5" s="459" t="s">
        <v>548</v>
      </c>
      <c r="C5" s="453"/>
      <c r="D5" s="453"/>
      <c r="E5" s="172">
        <v>0.52</v>
      </c>
      <c r="F5" s="206">
        <v>0.62250000000000005</v>
      </c>
    </row>
    <row r="6" spans="1:6" x14ac:dyDescent="0.25">
      <c r="A6" s="323"/>
      <c r="B6" s="373" t="s">
        <v>549</v>
      </c>
      <c r="C6" s="439"/>
      <c r="D6" s="439"/>
      <c r="E6" s="207">
        <v>7.0000000000000007E-2</v>
      </c>
      <c r="F6" s="206">
        <v>0.13</v>
      </c>
    </row>
    <row r="7" spans="1:6" x14ac:dyDescent="0.25">
      <c r="A7" s="323"/>
      <c r="B7" s="373" t="s">
        <v>550</v>
      </c>
      <c r="C7" s="439"/>
      <c r="D7" s="439"/>
      <c r="E7" s="207">
        <v>0.12</v>
      </c>
      <c r="F7" s="206">
        <v>0.2</v>
      </c>
    </row>
    <row r="8" spans="1:6" ht="33" customHeight="1" x14ac:dyDescent="0.25">
      <c r="A8" s="323"/>
      <c r="B8" s="373" t="s">
        <v>1116</v>
      </c>
      <c r="C8" s="439"/>
      <c r="D8" s="439"/>
      <c r="E8" s="207">
        <v>1</v>
      </c>
      <c r="F8" s="206">
        <v>0.99</v>
      </c>
    </row>
    <row r="9" spans="1:6" x14ac:dyDescent="0.25">
      <c r="A9" s="323"/>
      <c r="B9" s="373" t="s">
        <v>1117</v>
      </c>
      <c r="C9" s="439"/>
      <c r="D9" s="439"/>
      <c r="E9" s="207">
        <v>0</v>
      </c>
      <c r="F9" s="206">
        <v>0.01</v>
      </c>
    </row>
    <row r="10" spans="1:6" x14ac:dyDescent="0.25">
      <c r="A10" s="323"/>
      <c r="B10" s="373" t="s">
        <v>551</v>
      </c>
      <c r="C10" s="439"/>
      <c r="D10" s="439"/>
      <c r="E10" s="207">
        <v>0</v>
      </c>
      <c r="F10" s="206">
        <v>0</v>
      </c>
    </row>
    <row r="11" spans="1:6" x14ac:dyDescent="0.25">
      <c r="A11" s="323"/>
      <c r="B11" s="373" t="s">
        <v>552</v>
      </c>
      <c r="C11" s="439"/>
      <c r="D11" s="439"/>
      <c r="E11" s="208">
        <v>18</v>
      </c>
      <c r="F11" s="208">
        <v>19.600000000000001</v>
      </c>
    </row>
    <row r="12" spans="1:6" x14ac:dyDescent="0.25">
      <c r="A12" s="323"/>
      <c r="B12" s="373" t="s">
        <v>553</v>
      </c>
      <c r="C12" s="439"/>
      <c r="D12" s="439"/>
      <c r="E12" s="208">
        <v>18</v>
      </c>
      <c r="F12" s="208">
        <v>19.600000000000001</v>
      </c>
    </row>
    <row r="13" spans="1:6" ht="9.75" customHeight="1" x14ac:dyDescent="0.25">
      <c r="A13" s="324"/>
      <c r="B13" s="75"/>
      <c r="C13" s="75"/>
      <c r="D13" s="75"/>
      <c r="E13" s="75"/>
      <c r="F13" s="75"/>
    </row>
    <row r="14" spans="1:6" x14ac:dyDescent="0.25">
      <c r="A14" s="323" t="s">
        <v>554</v>
      </c>
      <c r="B14" s="466" t="s">
        <v>555</v>
      </c>
      <c r="C14" s="386"/>
      <c r="D14" s="386"/>
      <c r="E14" s="458"/>
      <c r="F14" s="458"/>
    </row>
    <row r="15" spans="1:6" x14ac:dyDescent="0.25">
      <c r="A15" s="290" t="s">
        <v>37</v>
      </c>
      <c r="B15" s="320" t="s">
        <v>556</v>
      </c>
      <c r="C15" s="11"/>
      <c r="D15" s="296"/>
      <c r="E15" s="325"/>
      <c r="F15" s="325"/>
    </row>
    <row r="16" spans="1:6" x14ac:dyDescent="0.25">
      <c r="A16" s="290" t="s">
        <v>37</v>
      </c>
      <c r="B16" s="313" t="s">
        <v>557</v>
      </c>
      <c r="C16" s="11"/>
      <c r="D16" s="75"/>
      <c r="E16" s="75"/>
      <c r="F16" s="75"/>
    </row>
    <row r="17" spans="1:4" x14ac:dyDescent="0.25">
      <c r="A17" s="290" t="s">
        <v>37</v>
      </c>
      <c r="B17" s="313" t="s">
        <v>558</v>
      </c>
      <c r="C17" s="11"/>
      <c r="D17" s="75"/>
    </row>
    <row r="18" spans="1:4" x14ac:dyDescent="0.25">
      <c r="A18" s="290" t="s">
        <v>37</v>
      </c>
      <c r="B18" s="313" t="s">
        <v>559</v>
      </c>
      <c r="C18" s="11"/>
      <c r="D18" s="75"/>
    </row>
    <row r="19" spans="1:4" x14ac:dyDescent="0.25">
      <c r="A19" s="290" t="s">
        <v>37</v>
      </c>
      <c r="B19" s="313" t="s">
        <v>560</v>
      </c>
      <c r="C19" s="11"/>
      <c r="D19" s="75"/>
    </row>
    <row r="20" spans="1:4" ht="12.75" customHeight="1" x14ac:dyDescent="0.25">
      <c r="A20" s="290" t="s">
        <v>37</v>
      </c>
      <c r="B20" s="509" t="s">
        <v>561</v>
      </c>
      <c r="C20" s="509"/>
      <c r="D20" s="509"/>
    </row>
    <row r="21" spans="1:4" x14ac:dyDescent="0.25">
      <c r="A21" s="290" t="s">
        <v>37</v>
      </c>
      <c r="B21" s="313" t="s">
        <v>562</v>
      </c>
      <c r="C21" s="11"/>
      <c r="D21" s="75"/>
    </row>
    <row r="22" spans="1:4" x14ac:dyDescent="0.25">
      <c r="A22" s="290" t="s">
        <v>37</v>
      </c>
      <c r="B22" s="313" t="s">
        <v>563</v>
      </c>
      <c r="C22" s="11"/>
      <c r="D22" s="75"/>
    </row>
    <row r="23" spans="1:4" x14ac:dyDescent="0.25">
      <c r="A23" s="290" t="s">
        <v>37</v>
      </c>
      <c r="B23" s="313" t="s">
        <v>564</v>
      </c>
      <c r="C23" s="11"/>
      <c r="D23" s="75"/>
    </row>
    <row r="24" spans="1:4" x14ac:dyDescent="0.25">
      <c r="A24" s="290" t="s">
        <v>37</v>
      </c>
      <c r="B24" s="331" t="s">
        <v>565</v>
      </c>
      <c r="C24" s="11"/>
      <c r="D24" s="75"/>
    </row>
    <row r="25" spans="1:4" x14ac:dyDescent="0.25">
      <c r="A25" s="290" t="s">
        <v>37</v>
      </c>
      <c r="B25" s="313" t="s">
        <v>566</v>
      </c>
      <c r="C25" s="11"/>
      <c r="D25" s="75"/>
    </row>
    <row r="26" spans="1:4" x14ac:dyDescent="0.25">
      <c r="A26" s="290" t="s">
        <v>37</v>
      </c>
      <c r="B26" s="313" t="s">
        <v>567</v>
      </c>
      <c r="C26" s="11"/>
      <c r="D26" s="75"/>
    </row>
    <row r="27" spans="1:4" x14ac:dyDescent="0.25">
      <c r="A27" s="290"/>
      <c r="B27" s="313" t="s">
        <v>568</v>
      </c>
      <c r="C27" s="11"/>
      <c r="D27" s="75"/>
    </row>
    <row r="28" spans="1:4" x14ac:dyDescent="0.25">
      <c r="A28" s="290"/>
      <c r="B28" s="313" t="s">
        <v>569</v>
      </c>
      <c r="C28" s="11"/>
      <c r="D28" s="75"/>
    </row>
    <row r="29" spans="1:4" x14ac:dyDescent="0.25">
      <c r="A29" s="290" t="s">
        <v>37</v>
      </c>
      <c r="B29" s="313" t="s">
        <v>570</v>
      </c>
      <c r="C29" s="11"/>
      <c r="D29" s="75"/>
    </row>
    <row r="30" spans="1:4" x14ac:dyDescent="0.25">
      <c r="A30" s="290" t="s">
        <v>37</v>
      </c>
      <c r="B30" s="313" t="s">
        <v>571</v>
      </c>
      <c r="C30" s="11"/>
      <c r="D30" s="75"/>
    </row>
    <row r="31" spans="1:4" x14ac:dyDescent="0.25">
      <c r="A31" s="290" t="s">
        <v>37</v>
      </c>
      <c r="B31" s="313" t="s">
        <v>572</v>
      </c>
      <c r="C31" s="11"/>
      <c r="D31" s="75"/>
    </row>
    <row r="32" spans="1:4" x14ac:dyDescent="0.25">
      <c r="A32" s="290" t="s">
        <v>37</v>
      </c>
      <c r="B32" s="313" t="s">
        <v>573</v>
      </c>
      <c r="C32" s="11"/>
      <c r="D32" s="75"/>
    </row>
    <row r="33" spans="1:8" x14ac:dyDescent="0.25">
      <c r="A33" s="290" t="s">
        <v>37</v>
      </c>
      <c r="B33" s="313" t="s">
        <v>574</v>
      </c>
      <c r="C33" s="11"/>
      <c r="D33" s="75"/>
      <c r="E33" s="75"/>
      <c r="F33" s="75"/>
      <c r="G33" s="75"/>
      <c r="H33" s="75"/>
    </row>
    <row r="34" spans="1:8" x14ac:dyDescent="0.25">
      <c r="A34" s="290"/>
      <c r="B34" s="313" t="s">
        <v>575</v>
      </c>
      <c r="C34" s="11"/>
      <c r="D34" s="75"/>
      <c r="E34" s="75"/>
      <c r="F34" s="75"/>
      <c r="G34" s="75"/>
      <c r="H34" s="75"/>
    </row>
    <row r="35" spans="1:8" x14ac:dyDescent="0.25">
      <c r="A35" s="290" t="s">
        <v>37</v>
      </c>
      <c r="B35" s="313" t="s">
        <v>576</v>
      </c>
      <c r="C35" s="11"/>
      <c r="D35" s="75"/>
      <c r="E35" s="75"/>
      <c r="F35" s="75"/>
      <c r="G35" s="75"/>
      <c r="H35" s="75"/>
    </row>
    <row r="36" spans="1:8" ht="12.75" customHeight="1" x14ac:dyDescent="0.25">
      <c r="A36" s="324"/>
      <c r="B36" s="75"/>
      <c r="C36" s="75"/>
      <c r="D36" s="75"/>
      <c r="E36" s="75"/>
      <c r="F36" s="75"/>
      <c r="G36" s="75"/>
      <c r="H36" s="75"/>
    </row>
    <row r="37" spans="1:8" x14ac:dyDescent="0.25">
      <c r="A37" s="323" t="s">
        <v>577</v>
      </c>
      <c r="B37" s="427" t="s">
        <v>578</v>
      </c>
      <c r="C37" s="413"/>
      <c r="D37" s="413"/>
      <c r="E37" s="508"/>
      <c r="F37" s="508"/>
      <c r="G37" s="75"/>
      <c r="H37" s="75"/>
    </row>
    <row r="38" spans="1:8" s="100" customFormat="1" ht="41.25" customHeight="1" x14ac:dyDescent="0.2">
      <c r="A38" s="323"/>
      <c r="B38" s="177"/>
      <c r="C38" s="507" t="s">
        <v>579</v>
      </c>
      <c r="D38" s="507"/>
      <c r="E38" s="209" t="s">
        <v>580</v>
      </c>
      <c r="F38" s="507" t="s">
        <v>581</v>
      </c>
      <c r="G38" s="507"/>
      <c r="H38" s="5"/>
    </row>
    <row r="39" spans="1:8" x14ac:dyDescent="0.25">
      <c r="A39" s="323"/>
      <c r="B39" s="187" t="s">
        <v>582</v>
      </c>
      <c r="C39" s="506"/>
      <c r="D39" s="506"/>
      <c r="E39" s="336"/>
      <c r="F39" s="488"/>
      <c r="G39" s="488"/>
      <c r="H39" s="298"/>
    </row>
    <row r="40" spans="1:8" x14ac:dyDescent="0.25">
      <c r="A40" s="323"/>
      <c r="B40" s="187" t="s">
        <v>583</v>
      </c>
      <c r="C40" s="506"/>
      <c r="D40" s="506"/>
      <c r="E40" s="336"/>
      <c r="F40" s="488"/>
      <c r="G40" s="488"/>
      <c r="H40" s="298"/>
    </row>
    <row r="41" spans="1:8" x14ac:dyDescent="0.25">
      <c r="A41" s="323"/>
      <c r="B41" s="187" t="s">
        <v>584</v>
      </c>
      <c r="C41" s="506"/>
      <c r="D41" s="506"/>
      <c r="E41" s="336"/>
      <c r="F41" s="488"/>
      <c r="G41" s="488"/>
      <c r="H41" s="298"/>
    </row>
    <row r="42" spans="1:8" ht="9" customHeight="1" x14ac:dyDescent="0.25">
      <c r="A42" s="324"/>
      <c r="B42" s="75"/>
      <c r="C42" s="75"/>
      <c r="D42" s="75"/>
      <c r="E42" s="75"/>
      <c r="F42" s="75"/>
      <c r="G42" s="75"/>
      <c r="H42" s="75"/>
    </row>
    <row r="43" spans="1:8" ht="33" customHeight="1" x14ac:dyDescent="0.25">
      <c r="A43" s="323" t="s">
        <v>585</v>
      </c>
      <c r="B43" s="466" t="s">
        <v>586</v>
      </c>
      <c r="C43" s="386"/>
      <c r="D43" s="386"/>
      <c r="E43" s="386"/>
      <c r="F43" s="386"/>
      <c r="G43" s="75"/>
      <c r="H43" s="75"/>
    </row>
    <row r="44" spans="1:8" x14ac:dyDescent="0.25">
      <c r="A44" s="290" t="s">
        <v>37</v>
      </c>
      <c r="B44" s="313" t="s">
        <v>587</v>
      </c>
      <c r="C44" s="101"/>
      <c r="D44" s="97"/>
      <c r="E44" s="75"/>
      <c r="F44" s="75"/>
      <c r="G44" s="75"/>
      <c r="H44" s="75"/>
    </row>
    <row r="45" spans="1:8" x14ac:dyDescent="0.25">
      <c r="A45" s="290"/>
      <c r="B45" s="313" t="s">
        <v>588</v>
      </c>
      <c r="C45" s="101"/>
      <c r="D45" s="97"/>
      <c r="E45" s="75"/>
      <c r="F45" s="75"/>
      <c r="G45" s="75"/>
      <c r="H45" s="75"/>
    </row>
    <row r="46" spans="1:8" x14ac:dyDescent="0.25">
      <c r="A46" s="290"/>
      <c r="B46" s="313" t="s">
        <v>589</v>
      </c>
      <c r="C46" s="101"/>
      <c r="D46" s="97"/>
      <c r="E46" s="75"/>
      <c r="F46" s="75"/>
      <c r="G46" s="75"/>
      <c r="H46" s="75"/>
    </row>
    <row r="47" spans="1:8" ht="13.5" customHeight="1" x14ac:dyDescent="0.25">
      <c r="A47" s="290"/>
      <c r="B47" s="442" t="s">
        <v>590</v>
      </c>
      <c r="C47" s="442"/>
      <c r="D47" s="97"/>
      <c r="E47" s="75"/>
      <c r="F47" s="75"/>
      <c r="G47" s="75"/>
      <c r="H47" s="75"/>
    </row>
    <row r="48" spans="1:8" x14ac:dyDescent="0.25">
      <c r="A48" s="290" t="s">
        <v>37</v>
      </c>
      <c r="B48" s="442" t="s">
        <v>591</v>
      </c>
      <c r="C48" s="442"/>
      <c r="D48" s="97"/>
      <c r="E48" s="75"/>
      <c r="F48" s="75"/>
      <c r="G48" s="75"/>
      <c r="H48" s="75"/>
    </row>
    <row r="49" spans="1:4" ht="13.5" customHeight="1" x14ac:dyDescent="0.25">
      <c r="A49" s="290"/>
      <c r="B49" s="442" t="s">
        <v>592</v>
      </c>
      <c r="C49" s="442"/>
      <c r="D49" s="97"/>
    </row>
    <row r="50" spans="1:4" ht="12.75" customHeight="1" x14ac:dyDescent="0.25">
      <c r="A50" s="290"/>
      <c r="B50" s="442" t="s">
        <v>593</v>
      </c>
      <c r="C50" s="442"/>
      <c r="D50" s="442"/>
    </row>
    <row r="51" spans="1:4" x14ac:dyDescent="0.25">
      <c r="A51" s="290" t="s">
        <v>37</v>
      </c>
      <c r="B51" s="313" t="s">
        <v>594</v>
      </c>
      <c r="C51" s="101"/>
      <c r="D51" s="97"/>
    </row>
    <row r="52" spans="1:4" x14ac:dyDescent="0.25">
      <c r="A52" s="290"/>
      <c r="B52" s="313" t="s">
        <v>595</v>
      </c>
      <c r="C52" s="101"/>
      <c r="D52" s="97"/>
    </row>
    <row r="53" spans="1:4" x14ac:dyDescent="0.25">
      <c r="A53" s="290" t="s">
        <v>37</v>
      </c>
      <c r="B53" s="331" t="s">
        <v>596</v>
      </c>
      <c r="C53" s="101"/>
      <c r="D53" s="97"/>
    </row>
    <row r="54" spans="1:4" x14ac:dyDescent="0.25">
      <c r="A54" s="290"/>
      <c r="B54" s="331" t="s">
        <v>597</v>
      </c>
      <c r="C54" s="101"/>
      <c r="D54" s="97"/>
    </row>
    <row r="55" spans="1:4" ht="13.5" customHeight="1" x14ac:dyDescent="0.25">
      <c r="A55" s="290"/>
      <c r="B55" s="313" t="s">
        <v>598</v>
      </c>
      <c r="C55" s="101"/>
      <c r="D55" s="341"/>
    </row>
    <row r="56" spans="1:4" ht="13.5" customHeight="1" x14ac:dyDescent="0.25">
      <c r="A56" s="323"/>
      <c r="B56" s="298"/>
      <c r="C56" s="11"/>
      <c r="D56" s="6"/>
    </row>
    <row r="57" spans="1:4" ht="3.75" customHeight="1" x14ac:dyDescent="0.25">
      <c r="A57" s="323"/>
      <c r="B57" s="496"/>
      <c r="C57" s="496"/>
      <c r="D57" s="75"/>
    </row>
    <row r="58" spans="1:4" ht="4.5" hidden="1" customHeight="1" x14ac:dyDescent="0.25">
      <c r="A58" s="324"/>
      <c r="B58" s="75"/>
      <c r="C58" s="75"/>
      <c r="D58" s="75"/>
    </row>
    <row r="59" spans="1:4" x14ac:dyDescent="0.25">
      <c r="A59" s="324"/>
      <c r="B59" s="75"/>
      <c r="C59" s="75"/>
      <c r="D59" s="75"/>
    </row>
    <row r="60" spans="1:4" x14ac:dyDescent="0.25">
      <c r="A60" s="324"/>
      <c r="B60" s="75"/>
      <c r="C60" s="75"/>
      <c r="D60" s="75"/>
    </row>
  </sheetData>
  <mergeCells count="28">
    <mergeCell ref="B57:C57"/>
    <mergeCell ref="B9:D9"/>
    <mergeCell ref="B10:D10"/>
    <mergeCell ref="B11:D11"/>
    <mergeCell ref="B12:D12"/>
    <mergeCell ref="C39:D39"/>
    <mergeCell ref="C40:D40"/>
    <mergeCell ref="C41:D41"/>
    <mergeCell ref="C38:D38"/>
    <mergeCell ref="B37:F37"/>
    <mergeCell ref="F38:G38"/>
    <mergeCell ref="B14:F14"/>
    <mergeCell ref="B20:D20"/>
    <mergeCell ref="B50:D50"/>
    <mergeCell ref="B49:C49"/>
    <mergeCell ref="B47:C47"/>
    <mergeCell ref="B8:D8"/>
    <mergeCell ref="A1:F1"/>
    <mergeCell ref="B4:D4"/>
    <mergeCell ref="B5:D5"/>
    <mergeCell ref="B7:D7"/>
    <mergeCell ref="B6:D6"/>
    <mergeCell ref="B3:F3"/>
    <mergeCell ref="B48:C48"/>
    <mergeCell ref="B43:F43"/>
    <mergeCell ref="F39:G39"/>
    <mergeCell ref="F40:G40"/>
    <mergeCell ref="F41:G41"/>
  </mergeCells>
  <phoneticPr fontId="0" type="noConversion"/>
  <pageMargins left="0.75" right="0.75" top="0.5" bottom="0.75" header="0.5" footer="0.5"/>
  <pageSetup scale="75" orientation="portrait" r:id="rId1"/>
  <headerFooter alignWithMargins="0">
    <oddHeader>&amp;LCOLLEGE OF WOOSTER 
Common Data Set 2020-2021</oddHeader>
    <oddFooter>&amp;LCDS-A&amp;RPage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uler="0" topLeftCell="A34" zoomScaleNormal="100" zoomScalePageLayoutView="70" workbookViewId="0">
      <selection sqref="A1:F1"/>
    </sheetView>
  </sheetViews>
  <sheetFormatPr defaultColWidth="0" defaultRowHeight="15" zeroHeight="1" x14ac:dyDescent="0.25"/>
  <cols>
    <col min="1" max="1" width="3.85546875" style="2" customWidth="1"/>
    <col min="2" max="2" width="31.85546875" style="1" customWidth="1"/>
    <col min="3" max="5" width="18.7109375" style="1" customWidth="1"/>
    <col min="6" max="6" width="0.7109375" style="1" customWidth="1"/>
    <col min="7" max="16384" width="0" style="1" hidden="1"/>
  </cols>
  <sheetData>
    <row r="1" spans="1:5" ht="18.75" x14ac:dyDescent="0.25">
      <c r="A1" s="370" t="s">
        <v>599</v>
      </c>
      <c r="B1" s="370"/>
      <c r="C1" s="370"/>
      <c r="D1" s="370"/>
      <c r="E1" s="370"/>
    </row>
    <row r="2" spans="1:5" ht="6.75" customHeight="1" x14ac:dyDescent="0.25">
      <c r="A2" s="98"/>
      <c r="B2" s="98"/>
      <c r="C2" s="98"/>
      <c r="D2" s="98"/>
      <c r="E2" s="98"/>
    </row>
    <row r="3" spans="1:5" s="72" customFormat="1" x14ac:dyDescent="0.25">
      <c r="A3" s="344" t="s">
        <v>600</v>
      </c>
      <c r="B3" s="99" t="s">
        <v>601</v>
      </c>
      <c r="C3" s="99"/>
      <c r="D3" s="99"/>
      <c r="E3" s="99"/>
    </row>
    <row r="4" spans="1:5" x14ac:dyDescent="0.25">
      <c r="A4" s="324"/>
      <c r="B4" s="497"/>
      <c r="C4" s="497"/>
      <c r="D4" s="497"/>
      <c r="E4" s="497"/>
    </row>
    <row r="5" spans="1:5" x14ac:dyDescent="0.25">
      <c r="A5" s="324"/>
      <c r="B5" s="6"/>
      <c r="C5" s="6"/>
      <c r="D5" s="6"/>
      <c r="E5" s="6"/>
    </row>
    <row r="6" spans="1:5" s="466" customFormat="1" ht="27.75" customHeight="1" x14ac:dyDescent="0.2">
      <c r="A6" s="324"/>
      <c r="B6" s="466" t="s">
        <v>602</v>
      </c>
    </row>
    <row r="7" spans="1:5" ht="14.25" customHeight="1" x14ac:dyDescent="0.25">
      <c r="A7" s="324"/>
      <c r="B7" s="327"/>
      <c r="C7" s="327"/>
      <c r="D7" s="327"/>
      <c r="E7" s="327"/>
    </row>
    <row r="8" spans="1:5" s="510" customFormat="1" ht="12" customHeight="1" x14ac:dyDescent="0.2">
      <c r="A8" s="290"/>
      <c r="B8" s="412" t="s">
        <v>603</v>
      </c>
    </row>
    <row r="9" spans="1:5" s="510" customFormat="1" ht="13.5" customHeight="1" x14ac:dyDescent="0.2">
      <c r="A9" s="324"/>
    </row>
    <row r="10" spans="1:5" s="510" customFormat="1" ht="21" customHeight="1" x14ac:dyDescent="0.2">
      <c r="A10" s="324"/>
    </row>
    <row r="11" spans="1:5" x14ac:dyDescent="0.25">
      <c r="A11" s="324"/>
      <c r="B11" s="383"/>
      <c r="C11" s="383"/>
      <c r="D11" s="383"/>
      <c r="E11" s="383"/>
    </row>
    <row r="12" spans="1:5" x14ac:dyDescent="0.25">
      <c r="A12" s="323"/>
      <c r="B12" s="323"/>
      <c r="C12" s="323"/>
      <c r="D12" s="323"/>
      <c r="E12" s="323"/>
    </row>
    <row r="13" spans="1:5" ht="14.25" customHeight="1" x14ac:dyDescent="0.25">
      <c r="A13" s="344" t="s">
        <v>604</v>
      </c>
      <c r="B13" s="417" t="s">
        <v>605</v>
      </c>
      <c r="C13" s="386"/>
      <c r="D13" s="386"/>
      <c r="E13" s="386"/>
    </row>
    <row r="14" spans="1:5" ht="60" customHeight="1" x14ac:dyDescent="0.25">
      <c r="A14" s="344"/>
      <c r="B14" s="436" t="s">
        <v>606</v>
      </c>
      <c r="C14" s="436"/>
      <c r="D14" s="436"/>
      <c r="E14" s="436"/>
    </row>
    <row r="15" spans="1:5" s="417" customFormat="1" ht="47.25" customHeight="1" x14ac:dyDescent="0.2">
      <c r="A15" s="344"/>
      <c r="B15" s="417" t="s">
        <v>607</v>
      </c>
    </row>
    <row r="16" spans="1:5" s="417" customFormat="1" ht="15" customHeight="1" x14ac:dyDescent="0.2">
      <c r="A16" s="344"/>
      <c r="B16" s="436" t="s">
        <v>608</v>
      </c>
    </row>
    <row r="17" spans="1:5" s="417" customFormat="1" ht="28.5" customHeight="1" x14ac:dyDescent="0.2">
      <c r="A17" s="344"/>
      <c r="B17" s="417" t="s">
        <v>609</v>
      </c>
    </row>
    <row r="18" spans="1:5" s="417" customFormat="1" ht="14.25" customHeight="1" x14ac:dyDescent="0.2">
      <c r="A18" s="344"/>
      <c r="B18" s="436" t="s">
        <v>610</v>
      </c>
    </row>
    <row r="19" spans="1:5" ht="9.75" customHeight="1" x14ac:dyDescent="0.25">
      <c r="A19" s="323"/>
      <c r="B19" s="75"/>
      <c r="C19" s="84"/>
      <c r="D19" s="323"/>
      <c r="E19" s="323"/>
    </row>
    <row r="20" spans="1:5" x14ac:dyDescent="0.25">
      <c r="A20" s="323" t="s">
        <v>604</v>
      </c>
      <c r="B20" s="173"/>
      <c r="C20" s="210" t="s">
        <v>611</v>
      </c>
      <c r="D20" s="210" t="s">
        <v>77</v>
      </c>
      <c r="E20" s="75"/>
    </row>
    <row r="21" spans="1:5" x14ac:dyDescent="0.25">
      <c r="A21" s="323"/>
      <c r="B21" s="198" t="s">
        <v>612</v>
      </c>
      <c r="C21" s="218"/>
      <c r="D21" s="218"/>
      <c r="E21" s="75"/>
    </row>
    <row r="22" spans="1:5" x14ac:dyDescent="0.25">
      <c r="A22" s="323"/>
      <c r="B22" s="211" t="s">
        <v>613</v>
      </c>
      <c r="C22" s="212">
        <v>53550</v>
      </c>
      <c r="D22" s="212">
        <v>53550</v>
      </c>
      <c r="E22" s="75"/>
    </row>
    <row r="23" spans="1:5" x14ac:dyDescent="0.25">
      <c r="A23" s="323"/>
      <c r="B23" s="220" t="s">
        <v>614</v>
      </c>
      <c r="C23" s="219"/>
      <c r="D23" s="219"/>
      <c r="E23" s="75"/>
    </row>
    <row r="24" spans="1:5" x14ac:dyDescent="0.25">
      <c r="A24" s="323"/>
      <c r="B24" s="213" t="s">
        <v>615</v>
      </c>
      <c r="C24" s="212">
        <v>450</v>
      </c>
      <c r="D24" s="212">
        <v>450</v>
      </c>
      <c r="E24" s="75"/>
    </row>
    <row r="25" spans="1:5" x14ac:dyDescent="0.25">
      <c r="A25" s="323"/>
      <c r="B25" s="213" t="s">
        <v>616</v>
      </c>
      <c r="C25" s="212">
        <v>12750</v>
      </c>
      <c r="D25" s="212">
        <v>12750</v>
      </c>
      <c r="E25" s="75"/>
    </row>
    <row r="26" spans="1:5" x14ac:dyDescent="0.25">
      <c r="A26" s="323"/>
      <c r="B26" s="213" t="s">
        <v>617</v>
      </c>
      <c r="C26" s="212">
        <v>6190</v>
      </c>
      <c r="D26" s="212">
        <v>6190</v>
      </c>
      <c r="E26" s="75"/>
    </row>
    <row r="27" spans="1:5" ht="15" customHeight="1" x14ac:dyDescent="0.25">
      <c r="A27" s="323"/>
      <c r="B27" s="213" t="s">
        <v>618</v>
      </c>
      <c r="C27" s="212">
        <v>6560</v>
      </c>
      <c r="D27" s="212">
        <v>6560</v>
      </c>
      <c r="E27" s="75"/>
    </row>
    <row r="28" spans="1:5" ht="9" customHeight="1" x14ac:dyDescent="0.25">
      <c r="A28" s="324"/>
      <c r="B28" s="75"/>
      <c r="C28" s="75"/>
      <c r="D28" s="75"/>
      <c r="E28" s="75"/>
    </row>
    <row r="29" spans="1:5" ht="33" customHeight="1" x14ac:dyDescent="0.25">
      <c r="A29" s="323"/>
      <c r="B29" s="461" t="s">
        <v>619</v>
      </c>
      <c r="C29" s="461"/>
      <c r="D29" s="461"/>
      <c r="E29" s="335"/>
    </row>
    <row r="30" spans="1:5" x14ac:dyDescent="0.25">
      <c r="A30" s="323"/>
      <c r="B30" s="298"/>
      <c r="C30" s="298"/>
      <c r="D30" s="86"/>
      <c r="E30" s="75"/>
    </row>
    <row r="31" spans="1:5" x14ac:dyDescent="0.25">
      <c r="A31" s="323"/>
      <c r="B31" s="326" t="s">
        <v>398</v>
      </c>
      <c r="C31" s="415"/>
      <c r="D31" s="415"/>
      <c r="E31" s="415"/>
    </row>
    <row r="32" spans="1:5" s="413" customFormat="1" x14ac:dyDescent="0.2">
      <c r="A32" s="323"/>
    </row>
    <row r="33" spans="1:5" x14ac:dyDescent="0.25">
      <c r="A33" s="324"/>
      <c r="B33" s="430"/>
      <c r="C33" s="431"/>
      <c r="D33" s="103" t="s">
        <v>620</v>
      </c>
      <c r="E33" s="103" t="s">
        <v>621</v>
      </c>
    </row>
    <row r="34" spans="1:5" ht="32.25" customHeight="1" x14ac:dyDescent="0.25">
      <c r="A34" s="323" t="s">
        <v>622</v>
      </c>
      <c r="B34" s="511" t="s">
        <v>623</v>
      </c>
      <c r="C34" s="512"/>
      <c r="D34" s="208" t="s">
        <v>624</v>
      </c>
      <c r="E34" s="208" t="s">
        <v>625</v>
      </c>
    </row>
    <row r="35" spans="1:5" x14ac:dyDescent="0.25">
      <c r="A35" s="324"/>
      <c r="B35" s="75"/>
      <c r="C35" s="75"/>
      <c r="D35" s="75"/>
      <c r="E35" s="75"/>
    </row>
    <row r="36" spans="1:5" x14ac:dyDescent="0.25">
      <c r="A36" s="324"/>
      <c r="B36" s="430"/>
      <c r="C36" s="431"/>
      <c r="D36" s="103" t="s">
        <v>4</v>
      </c>
      <c r="E36" s="103" t="s">
        <v>5</v>
      </c>
    </row>
    <row r="37" spans="1:5" ht="27.75" customHeight="1" x14ac:dyDescent="0.25">
      <c r="A37" s="323" t="s">
        <v>626</v>
      </c>
      <c r="B37" s="511" t="s">
        <v>627</v>
      </c>
      <c r="C37" s="512"/>
      <c r="D37" s="336"/>
      <c r="E37" s="336" t="s">
        <v>37</v>
      </c>
    </row>
    <row r="38" spans="1:5" ht="28.5" customHeight="1" x14ac:dyDescent="0.25">
      <c r="A38" s="323" t="s">
        <v>628</v>
      </c>
      <c r="B38" s="372" t="s">
        <v>629</v>
      </c>
      <c r="C38" s="372"/>
      <c r="D38" s="336"/>
      <c r="E38" s="336" t="s">
        <v>37</v>
      </c>
    </row>
    <row r="39" spans="1:5" ht="28.5" customHeight="1" x14ac:dyDescent="0.25">
      <c r="A39" s="323"/>
      <c r="B39" s="476" t="s">
        <v>630</v>
      </c>
      <c r="C39" s="476"/>
      <c r="D39" s="214"/>
      <c r="E39" s="11"/>
    </row>
    <row r="40" spans="1:5" x14ac:dyDescent="0.25">
      <c r="A40" s="324"/>
      <c r="B40" s="379"/>
      <c r="C40" s="379"/>
      <c r="D40" s="379"/>
      <c r="E40" s="379"/>
    </row>
    <row r="41" spans="1:5" ht="19.5" customHeight="1" x14ac:dyDescent="0.25">
      <c r="A41" s="323" t="s">
        <v>631</v>
      </c>
      <c r="B41" s="413" t="s">
        <v>632</v>
      </c>
      <c r="C41" s="413"/>
      <c r="D41" s="413"/>
      <c r="E41" s="413"/>
    </row>
    <row r="42" spans="1:5" ht="45" x14ac:dyDescent="0.25">
      <c r="A42" s="323"/>
      <c r="B42" s="227"/>
      <c r="C42" s="177" t="s">
        <v>633</v>
      </c>
      <c r="D42" s="177" t="s">
        <v>634</v>
      </c>
      <c r="E42" s="177" t="s">
        <v>635</v>
      </c>
    </row>
    <row r="43" spans="1:5" x14ac:dyDescent="0.25">
      <c r="A43" s="323"/>
      <c r="B43" s="251" t="s">
        <v>636</v>
      </c>
      <c r="C43" s="215">
        <v>1000</v>
      </c>
      <c r="D43" s="215"/>
      <c r="E43" s="215"/>
    </row>
    <row r="44" spans="1:5" x14ac:dyDescent="0.25">
      <c r="A44" s="323"/>
      <c r="B44" s="251" t="s">
        <v>637</v>
      </c>
      <c r="C44" s="359">
        <v>6190</v>
      </c>
      <c r="D44" s="221"/>
      <c r="E44" s="215"/>
    </row>
    <row r="45" spans="1:5" x14ac:dyDescent="0.25">
      <c r="A45" s="323"/>
      <c r="B45" s="251" t="s">
        <v>638</v>
      </c>
      <c r="C45" s="359">
        <v>6560</v>
      </c>
      <c r="D45" s="215"/>
      <c r="E45" s="215"/>
    </row>
    <row r="46" spans="1:5" x14ac:dyDescent="0.25">
      <c r="A46" s="323"/>
      <c r="B46" s="175" t="s">
        <v>639</v>
      </c>
      <c r="C46" s="359">
        <v>12750</v>
      </c>
      <c r="D46" s="221"/>
      <c r="E46" s="215"/>
    </row>
    <row r="47" spans="1:5" x14ac:dyDescent="0.25">
      <c r="A47" s="323"/>
      <c r="B47" s="251" t="s">
        <v>640</v>
      </c>
      <c r="C47" s="215"/>
      <c r="D47" s="215"/>
      <c r="E47" s="215"/>
    </row>
    <row r="48" spans="1:5" x14ac:dyDescent="0.25">
      <c r="A48" s="323"/>
      <c r="B48" s="251" t="s">
        <v>641</v>
      </c>
      <c r="C48" s="215"/>
      <c r="D48" s="215"/>
      <c r="E48" s="215"/>
    </row>
    <row r="49" spans="1:5" x14ac:dyDescent="0.25">
      <c r="A49" s="324"/>
      <c r="B49" s="419" t="s">
        <v>642</v>
      </c>
      <c r="C49" s="419"/>
      <c r="D49" s="419"/>
      <c r="E49" s="419"/>
    </row>
    <row r="50" spans="1:5" x14ac:dyDescent="0.25">
      <c r="A50" s="324"/>
      <c r="B50" s="75"/>
      <c r="C50" s="75"/>
      <c r="D50" s="75"/>
      <c r="E50" s="75"/>
    </row>
    <row r="51" spans="1:5" x14ac:dyDescent="0.25">
      <c r="A51" s="323" t="s">
        <v>643</v>
      </c>
      <c r="B51" s="372" t="s">
        <v>644</v>
      </c>
      <c r="C51" s="372"/>
      <c r="D51" s="75"/>
      <c r="E51" s="75"/>
    </row>
    <row r="52" spans="1:5" x14ac:dyDescent="0.25">
      <c r="A52" s="323"/>
      <c r="B52" s="343" t="s">
        <v>645</v>
      </c>
      <c r="C52" s="216">
        <v>1660</v>
      </c>
      <c r="D52" s="75"/>
      <c r="E52" s="75"/>
    </row>
    <row r="53" spans="1:5" x14ac:dyDescent="0.25">
      <c r="A53" s="323"/>
      <c r="B53" s="343" t="s">
        <v>646</v>
      </c>
      <c r="C53" s="216"/>
      <c r="D53" s="75"/>
      <c r="E53" s="75"/>
    </row>
    <row r="54" spans="1:5" x14ac:dyDescent="0.25">
      <c r="A54" s="323"/>
      <c r="B54" s="217" t="s">
        <v>647</v>
      </c>
      <c r="C54" s="216"/>
      <c r="D54" s="75"/>
      <c r="E54" s="75"/>
    </row>
    <row r="55" spans="1:5" x14ac:dyDescent="0.25">
      <c r="A55" s="323"/>
      <c r="B55" s="217" t="s">
        <v>648</v>
      </c>
      <c r="C55" s="216"/>
      <c r="D55" s="75"/>
      <c r="E55" s="75"/>
    </row>
    <row r="56" spans="1:5" x14ac:dyDescent="0.25">
      <c r="A56" s="323"/>
      <c r="B56" s="217" t="s">
        <v>649</v>
      </c>
      <c r="C56" s="216"/>
      <c r="D56" s="75"/>
      <c r="E56" s="75"/>
    </row>
    <row r="57" spans="1:5" x14ac:dyDescent="0.25">
      <c r="A57" s="323"/>
      <c r="B57" s="343" t="s">
        <v>650</v>
      </c>
      <c r="C57" s="216">
        <v>1660</v>
      </c>
      <c r="D57" s="75"/>
      <c r="E57" s="75"/>
    </row>
    <row r="58" spans="1:5" x14ac:dyDescent="0.25">
      <c r="A58" s="324"/>
      <c r="B58" s="75"/>
      <c r="C58" s="75"/>
      <c r="D58" s="75"/>
      <c r="E58" s="75"/>
    </row>
    <row r="59" spans="1:5" x14ac:dyDescent="0.25">
      <c r="A59" s="324"/>
      <c r="B59" s="75"/>
      <c r="C59" s="75"/>
      <c r="D59" s="75"/>
      <c r="E59" s="75"/>
    </row>
    <row r="60" spans="1:5" x14ac:dyDescent="0.25">
      <c r="A60" s="324"/>
      <c r="B60" s="75"/>
      <c r="C60" s="75"/>
      <c r="D60" s="75"/>
      <c r="E60" s="75"/>
    </row>
    <row r="61" spans="1:5" x14ac:dyDescent="0.25">
      <c r="A61" s="324"/>
      <c r="B61" s="75"/>
      <c r="C61" s="75"/>
      <c r="D61" s="75"/>
      <c r="E61" s="75"/>
    </row>
    <row r="62" spans="1:5" x14ac:dyDescent="0.25">
      <c r="A62" s="324"/>
      <c r="B62" s="75"/>
      <c r="C62" s="75"/>
      <c r="D62" s="75"/>
      <c r="E62" s="75"/>
    </row>
    <row r="63" spans="1:5" x14ac:dyDescent="0.25">
      <c r="A63" s="324"/>
      <c r="B63" s="75"/>
      <c r="C63" s="75"/>
      <c r="D63" s="75"/>
      <c r="E63" s="75"/>
    </row>
    <row r="64" spans="1:5" x14ac:dyDescent="0.25">
      <c r="A64" s="324"/>
      <c r="B64" s="75"/>
      <c r="C64" s="75"/>
      <c r="D64" s="75"/>
      <c r="E64" s="75"/>
    </row>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sheetData>
  <mergeCells count="24">
    <mergeCell ref="B51:C51"/>
    <mergeCell ref="B34:C34"/>
    <mergeCell ref="B36:C36"/>
    <mergeCell ref="B37:C37"/>
    <mergeCell ref="B38:C38"/>
    <mergeCell ref="B39:C39"/>
    <mergeCell ref="B49:E49"/>
    <mergeCell ref="B41:E41"/>
    <mergeCell ref="A1:E1"/>
    <mergeCell ref="B40:E40"/>
    <mergeCell ref="B13:E13"/>
    <mergeCell ref="B33:C33"/>
    <mergeCell ref="B4:E4"/>
    <mergeCell ref="B14:E14"/>
    <mergeCell ref="B15:XFD15"/>
    <mergeCell ref="B16:XFD16"/>
    <mergeCell ref="B17:XFD17"/>
    <mergeCell ref="B8:XFD10"/>
    <mergeCell ref="B18:XFD18"/>
    <mergeCell ref="B11:E11"/>
    <mergeCell ref="B32:XFD32"/>
    <mergeCell ref="B29:D29"/>
    <mergeCell ref="C31:E31"/>
    <mergeCell ref="B6:XFD6"/>
  </mergeCells>
  <phoneticPr fontId="0" type="noConversion"/>
  <pageMargins left="0.75" right="0.75" top="0.5" bottom="0.75" header="0.5" footer="0.5"/>
  <pageSetup scale="75" orientation="portrait" r:id="rId1"/>
  <headerFooter alignWithMargins="0">
    <oddHeader>&amp;LCOLLEGE OF WOOSTER 
Common Data Set 2020-2021</oddHeader>
    <oddFooter>&amp;LCDS-A&amp;RPage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U236"/>
  <sheetViews>
    <sheetView showGridLines="0" showRuler="0" topLeftCell="A72" zoomScaleNormal="100" zoomScalePageLayoutView="85" workbookViewId="0">
      <selection activeCell="B81" sqref="B81:F81"/>
    </sheetView>
  </sheetViews>
  <sheetFormatPr defaultColWidth="0" defaultRowHeight="15" zeroHeight="1" x14ac:dyDescent="0.25"/>
  <cols>
    <col min="1" max="1" width="5.85546875" style="2" customWidth="1"/>
    <col min="2" max="2" width="2.5703125" style="1" customWidth="1"/>
    <col min="3" max="3" width="41" style="1" customWidth="1"/>
    <col min="4" max="6" width="14.28515625" style="1" customWidth="1"/>
    <col min="7" max="16384" width="0" style="1" hidden="1"/>
  </cols>
  <sheetData>
    <row r="1" spans="1:6" ht="18.75" x14ac:dyDescent="0.25">
      <c r="A1" s="370" t="s">
        <v>651</v>
      </c>
      <c r="B1" s="370"/>
      <c r="C1" s="370"/>
      <c r="D1" s="370"/>
      <c r="E1" s="370"/>
      <c r="F1" s="370"/>
    </row>
    <row r="2" spans="1:6" x14ac:dyDescent="0.25">
      <c r="A2" s="324"/>
      <c r="B2" s="75"/>
      <c r="C2" s="75"/>
      <c r="D2" s="75"/>
      <c r="E2" s="75"/>
      <c r="F2" s="75"/>
    </row>
    <row r="3" spans="1:6" x14ac:dyDescent="0.25">
      <c r="A3" s="324"/>
      <c r="B3" s="456" t="s">
        <v>652</v>
      </c>
      <c r="C3" s="456"/>
      <c r="D3" s="456"/>
      <c r="E3" s="456"/>
      <c r="F3" s="456"/>
    </row>
    <row r="4" spans="1:6" ht="8.25" customHeight="1" x14ac:dyDescent="0.25">
      <c r="A4" s="76"/>
      <c r="B4" s="436"/>
      <c r="C4" s="386"/>
      <c r="D4" s="386"/>
      <c r="E4" s="386"/>
      <c r="F4" s="386"/>
    </row>
    <row r="5" spans="1:6" ht="20.25" customHeight="1" x14ac:dyDescent="0.25">
      <c r="A5" s="76"/>
      <c r="B5" s="436" t="s">
        <v>653</v>
      </c>
      <c r="C5" s="436"/>
      <c r="D5" s="436"/>
      <c r="E5" s="436"/>
      <c r="F5" s="436"/>
    </row>
    <row r="6" spans="1:6" ht="32.25" customHeight="1" x14ac:dyDescent="0.25">
      <c r="A6" s="76"/>
      <c r="B6" s="436" t="s">
        <v>654</v>
      </c>
      <c r="C6" s="436"/>
      <c r="D6" s="436"/>
      <c r="E6" s="436"/>
      <c r="F6" s="436"/>
    </row>
    <row r="7" spans="1:6" ht="61.5" customHeight="1" x14ac:dyDescent="0.25">
      <c r="A7" s="76"/>
      <c r="B7" s="436" t="s">
        <v>655</v>
      </c>
      <c r="C7" s="436"/>
      <c r="D7" s="436"/>
      <c r="E7" s="436"/>
      <c r="F7" s="436"/>
    </row>
    <row r="8" spans="1:6" ht="42" customHeight="1" x14ac:dyDescent="0.25">
      <c r="A8" s="76"/>
      <c r="B8" s="436" t="s">
        <v>656</v>
      </c>
      <c r="C8" s="436"/>
      <c r="D8" s="436"/>
      <c r="E8" s="436"/>
      <c r="F8" s="436"/>
    </row>
    <row r="9" spans="1:6" ht="33.75" customHeight="1" x14ac:dyDescent="0.25">
      <c r="A9" s="76"/>
      <c r="B9" s="436" t="s">
        <v>657</v>
      </c>
      <c r="C9" s="436"/>
      <c r="D9" s="436"/>
      <c r="E9" s="436"/>
      <c r="F9" s="436"/>
    </row>
    <row r="10" spans="1:6" ht="56.25" customHeight="1" x14ac:dyDescent="0.25">
      <c r="A10" s="76"/>
      <c r="B10" s="436" t="s">
        <v>658</v>
      </c>
      <c r="C10" s="436"/>
      <c r="D10" s="436"/>
      <c r="E10" s="436"/>
      <c r="F10" s="436"/>
    </row>
    <row r="11" spans="1:6" ht="42" customHeight="1" x14ac:dyDescent="0.25">
      <c r="A11" s="76"/>
      <c r="B11" s="436" t="s">
        <v>659</v>
      </c>
      <c r="C11" s="436"/>
      <c r="D11" s="436"/>
      <c r="E11" s="436"/>
      <c r="F11" s="436"/>
    </row>
    <row r="12" spans="1:6" ht="40.5" customHeight="1" x14ac:dyDescent="0.25">
      <c r="A12" s="76"/>
      <c r="B12" s="436" t="s">
        <v>660</v>
      </c>
      <c r="C12" s="436"/>
      <c r="D12" s="436"/>
      <c r="E12" s="436"/>
      <c r="F12" s="436"/>
    </row>
    <row r="13" spans="1:6" ht="87" customHeight="1" x14ac:dyDescent="0.25">
      <c r="A13" s="76"/>
      <c r="B13" s="436" t="s">
        <v>661</v>
      </c>
      <c r="C13" s="436"/>
      <c r="D13" s="436"/>
      <c r="E13" s="436"/>
      <c r="F13" s="436"/>
    </row>
    <row r="14" spans="1:6" ht="13.5" customHeight="1" x14ac:dyDescent="0.25">
      <c r="A14" s="76"/>
      <c r="B14" s="533" t="s">
        <v>662</v>
      </c>
      <c r="C14" s="533"/>
      <c r="D14" s="533"/>
      <c r="E14" s="533"/>
      <c r="F14" s="533"/>
    </row>
    <row r="15" spans="1:6" ht="13.5" customHeight="1" x14ac:dyDescent="0.25">
      <c r="A15" s="76"/>
      <c r="B15" s="310"/>
      <c r="C15" s="77" t="s">
        <v>663</v>
      </c>
      <c r="D15" s="436" t="s">
        <v>664</v>
      </c>
      <c r="E15" s="436"/>
      <c r="F15" s="310"/>
    </row>
    <row r="16" spans="1:6" ht="13.5" customHeight="1" x14ac:dyDescent="0.25">
      <c r="A16" s="76"/>
      <c r="B16" s="310"/>
      <c r="C16" s="77" t="s">
        <v>665</v>
      </c>
      <c r="D16" s="436" t="s">
        <v>666</v>
      </c>
      <c r="E16" s="436"/>
      <c r="F16" s="310"/>
    </row>
    <row r="17" spans="1:6" ht="13.5" customHeight="1" x14ac:dyDescent="0.25">
      <c r="A17" s="76"/>
      <c r="B17" s="310"/>
      <c r="C17" s="77" t="s">
        <v>667</v>
      </c>
      <c r="D17" s="436" t="s">
        <v>668</v>
      </c>
      <c r="E17" s="436"/>
      <c r="F17" s="310"/>
    </row>
    <row r="18" spans="1:6" ht="18.75" customHeight="1" x14ac:dyDescent="0.25">
      <c r="A18" s="76"/>
      <c r="B18" s="310"/>
      <c r="C18" s="77" t="s">
        <v>669</v>
      </c>
      <c r="D18" s="436" t="s">
        <v>670</v>
      </c>
      <c r="E18" s="436"/>
      <c r="F18" s="310"/>
    </row>
    <row r="19" spans="1:6" ht="18.75" customHeight="1" x14ac:dyDescent="0.25">
      <c r="A19" s="76"/>
      <c r="B19" s="310"/>
      <c r="C19" s="77" t="s">
        <v>671</v>
      </c>
      <c r="D19" s="310"/>
      <c r="E19" s="310"/>
      <c r="F19" s="310"/>
    </row>
    <row r="20" spans="1:6" ht="38.25" customHeight="1" x14ac:dyDescent="0.25">
      <c r="A20" s="76"/>
      <c r="B20" s="436" t="s">
        <v>672</v>
      </c>
      <c r="C20" s="436"/>
      <c r="D20" s="436"/>
      <c r="E20" s="436"/>
      <c r="F20" s="436"/>
    </row>
    <row r="21" spans="1:6" ht="42.75" customHeight="1" x14ac:dyDescent="0.25">
      <c r="A21" s="76"/>
      <c r="B21" s="436" t="s">
        <v>673</v>
      </c>
      <c r="C21" s="436"/>
      <c r="D21" s="436"/>
      <c r="E21" s="436"/>
      <c r="F21" s="436"/>
    </row>
    <row r="22" spans="1:6" ht="66" customHeight="1" x14ac:dyDescent="0.25">
      <c r="A22" s="76"/>
      <c r="B22" s="436" t="s">
        <v>674</v>
      </c>
      <c r="C22" s="436"/>
      <c r="D22" s="436"/>
      <c r="E22" s="436"/>
      <c r="F22" s="436"/>
    </row>
    <row r="23" spans="1:6" ht="39.75" customHeight="1" x14ac:dyDescent="0.25">
      <c r="A23" s="76"/>
      <c r="B23" s="436" t="s">
        <v>675</v>
      </c>
      <c r="C23" s="436"/>
      <c r="D23" s="436"/>
      <c r="E23" s="436"/>
      <c r="F23" s="436"/>
    </row>
    <row r="24" spans="1:6" ht="12.75" customHeight="1" x14ac:dyDescent="0.25">
      <c r="A24" s="76"/>
      <c r="B24" s="310"/>
      <c r="C24" s="310"/>
      <c r="D24" s="310"/>
      <c r="E24" s="310"/>
      <c r="F24" s="310"/>
    </row>
    <row r="25" spans="1:6" ht="13.5" customHeight="1" x14ac:dyDescent="0.25">
      <c r="A25" s="76"/>
      <c r="B25" s="382" t="s">
        <v>676</v>
      </c>
      <c r="C25" s="382"/>
      <c r="D25" s="382"/>
      <c r="E25" s="382"/>
      <c r="F25" s="382"/>
    </row>
    <row r="26" spans="1:6" ht="13.5" customHeight="1" x14ac:dyDescent="0.25">
      <c r="A26" s="76"/>
      <c r="B26" s="295"/>
      <c r="C26" s="295"/>
      <c r="D26" s="295"/>
      <c r="E26" s="295"/>
      <c r="F26" s="295"/>
    </row>
    <row r="27" spans="1:6" x14ac:dyDescent="0.25">
      <c r="A27" s="76"/>
      <c r="B27" s="417" t="s">
        <v>677</v>
      </c>
      <c r="C27" s="436"/>
      <c r="D27" s="436"/>
      <c r="E27" s="436"/>
      <c r="F27" s="436"/>
    </row>
    <row r="28" spans="1:6" x14ac:dyDescent="0.25">
      <c r="A28" s="76"/>
      <c r="B28" s="537"/>
      <c r="C28" s="537"/>
      <c r="D28" s="537"/>
      <c r="E28" s="537"/>
      <c r="F28" s="537"/>
    </row>
    <row r="29" spans="1:6" ht="43.5" customHeight="1" x14ac:dyDescent="0.25">
      <c r="A29" s="323" t="s">
        <v>678</v>
      </c>
      <c r="B29" s="436" t="s">
        <v>679</v>
      </c>
      <c r="C29" s="436"/>
      <c r="D29" s="436"/>
      <c r="E29" s="436"/>
      <c r="F29" s="436"/>
    </row>
    <row r="30" spans="1:6" ht="36" customHeight="1" x14ac:dyDescent="0.25">
      <c r="A30" s="76"/>
      <c r="B30" s="436" t="s">
        <v>680</v>
      </c>
      <c r="C30" s="436"/>
      <c r="D30" s="436"/>
      <c r="E30" s="436"/>
      <c r="F30" s="436"/>
    </row>
    <row r="31" spans="1:6" x14ac:dyDescent="0.25">
      <c r="A31" s="76"/>
      <c r="B31" s="436" t="s">
        <v>681</v>
      </c>
      <c r="C31" s="436"/>
      <c r="D31" s="436"/>
      <c r="E31" s="436"/>
      <c r="F31" s="436"/>
    </row>
    <row r="32" spans="1:6" ht="36.75" customHeight="1" x14ac:dyDescent="0.25">
      <c r="A32" s="76"/>
      <c r="B32" s="436" t="s">
        <v>682</v>
      </c>
      <c r="C32" s="436"/>
      <c r="D32" s="436"/>
      <c r="E32" s="436"/>
      <c r="F32" s="436"/>
    </row>
    <row r="33" spans="1:6" ht="46.5" customHeight="1" x14ac:dyDescent="0.25">
      <c r="A33" s="76"/>
      <c r="B33" s="436" t="s">
        <v>683</v>
      </c>
      <c r="C33" s="436"/>
      <c r="D33" s="436"/>
      <c r="E33" s="436"/>
      <c r="F33" s="436"/>
    </row>
    <row r="34" spans="1:6" ht="13.5" customHeight="1" x14ac:dyDescent="0.25">
      <c r="A34" s="76"/>
      <c r="B34" s="382" t="s">
        <v>684</v>
      </c>
      <c r="C34" s="382"/>
      <c r="D34" s="382"/>
      <c r="E34" s="382"/>
      <c r="F34" s="382"/>
    </row>
    <row r="35" spans="1:6" x14ac:dyDescent="0.25">
      <c r="A35" s="76"/>
      <c r="B35" s="310"/>
      <c r="C35" s="296"/>
      <c r="D35" s="296"/>
      <c r="E35" s="296"/>
      <c r="F35" s="296"/>
    </row>
    <row r="36" spans="1:6" ht="30" x14ac:dyDescent="0.25">
      <c r="A36" s="76"/>
      <c r="B36" s="473"/>
      <c r="C36" s="372"/>
      <c r="D36" s="372"/>
      <c r="E36" s="108" t="s">
        <v>685</v>
      </c>
      <c r="F36" s="222" t="s">
        <v>686</v>
      </c>
    </row>
    <row r="37" spans="1:6" ht="38.25" customHeight="1" x14ac:dyDescent="0.25">
      <c r="A37" s="323"/>
      <c r="B37" s="530" t="s">
        <v>687</v>
      </c>
      <c r="C37" s="373"/>
      <c r="D37" s="373"/>
      <c r="E37" s="223" t="s">
        <v>37</v>
      </c>
      <c r="F37" s="223"/>
    </row>
    <row r="38" spans="1:6" x14ac:dyDescent="0.25">
      <c r="A38" s="323"/>
      <c r="B38" s="386" t="s">
        <v>688</v>
      </c>
      <c r="C38" s="386"/>
      <c r="D38" s="386"/>
      <c r="E38" s="386"/>
      <c r="F38" s="386"/>
    </row>
    <row r="39" spans="1:6" x14ac:dyDescent="0.25">
      <c r="A39" s="323"/>
      <c r="B39" s="296"/>
      <c r="C39" s="296"/>
      <c r="D39" s="296"/>
      <c r="E39" s="296"/>
      <c r="F39" s="296"/>
    </row>
    <row r="40" spans="1:6" x14ac:dyDescent="0.25">
      <c r="A40" s="290"/>
      <c r="B40" s="528" t="s">
        <v>689</v>
      </c>
      <c r="C40" s="528"/>
      <c r="D40" s="11"/>
      <c r="E40" s="75"/>
      <c r="F40" s="75"/>
    </row>
    <row r="41" spans="1:6" x14ac:dyDescent="0.25">
      <c r="A41" s="290"/>
      <c r="B41" s="524" t="s">
        <v>690</v>
      </c>
      <c r="C41" s="524"/>
      <c r="D41" s="11"/>
      <c r="E41" s="75"/>
      <c r="F41" s="75"/>
    </row>
    <row r="42" spans="1:6" x14ac:dyDescent="0.25">
      <c r="A42" s="224" t="s">
        <v>37</v>
      </c>
      <c r="B42" s="524" t="s">
        <v>691</v>
      </c>
      <c r="C42" s="524"/>
      <c r="D42" s="11"/>
      <c r="E42" s="75"/>
      <c r="F42" s="75"/>
    </row>
    <row r="43" spans="1:6" x14ac:dyDescent="0.25">
      <c r="A43" s="324"/>
      <c r="B43" s="75"/>
      <c r="C43" s="75"/>
      <c r="D43" s="75"/>
      <c r="E43" s="75"/>
      <c r="F43" s="75"/>
    </row>
    <row r="44" spans="1:6" ht="77.25" x14ac:dyDescent="0.25">
      <c r="A44" s="323"/>
      <c r="B44" s="526"/>
      <c r="C44" s="526"/>
      <c r="D44" s="526"/>
      <c r="E44" s="337" t="s">
        <v>692</v>
      </c>
      <c r="F44" s="228" t="s">
        <v>693</v>
      </c>
    </row>
    <row r="45" spans="1:6" x14ac:dyDescent="0.25">
      <c r="A45" s="323"/>
      <c r="B45" s="534" t="s">
        <v>694</v>
      </c>
      <c r="C45" s="535"/>
      <c r="D45" s="536"/>
      <c r="E45" s="229"/>
      <c r="F45" s="229"/>
    </row>
    <row r="46" spans="1:6" x14ac:dyDescent="0.25">
      <c r="A46" s="323"/>
      <c r="B46" s="527" t="s">
        <v>695</v>
      </c>
      <c r="C46" s="527"/>
      <c r="D46" s="527"/>
      <c r="E46" s="284">
        <v>2254349</v>
      </c>
      <c r="F46" s="285">
        <v>0</v>
      </c>
    </row>
    <row r="47" spans="1:6" ht="26.25" customHeight="1" x14ac:dyDescent="0.25">
      <c r="A47" s="323"/>
      <c r="B47" s="529" t="s">
        <v>696</v>
      </c>
      <c r="C47" s="529"/>
      <c r="D47" s="529"/>
      <c r="E47" s="284">
        <v>417931</v>
      </c>
      <c r="F47" s="285">
        <v>3340</v>
      </c>
    </row>
    <row r="48" spans="1:6" ht="40.5" customHeight="1" x14ac:dyDescent="0.25">
      <c r="A48" s="323"/>
      <c r="B48" s="519" t="s">
        <v>697</v>
      </c>
      <c r="C48" s="519"/>
      <c r="D48" s="519"/>
      <c r="E48" s="284">
        <v>44345496</v>
      </c>
      <c r="F48" s="285">
        <v>20418914</v>
      </c>
    </row>
    <row r="49" spans="1:6" ht="27.75" customHeight="1" x14ac:dyDescent="0.25">
      <c r="A49" s="323"/>
      <c r="B49" s="529" t="s">
        <v>698</v>
      </c>
      <c r="C49" s="529"/>
      <c r="D49" s="529"/>
      <c r="E49" s="284">
        <v>668977</v>
      </c>
      <c r="F49" s="285">
        <v>514687</v>
      </c>
    </row>
    <row r="50" spans="1:6" x14ac:dyDescent="0.25">
      <c r="A50" s="323"/>
      <c r="B50" s="514" t="s">
        <v>699</v>
      </c>
      <c r="C50" s="514"/>
      <c r="D50" s="514"/>
      <c r="E50" s="225">
        <f>SUM(E46:E49)</f>
        <v>47686753</v>
      </c>
      <c r="F50" s="225">
        <f>SUM(F46:F49)</f>
        <v>20936941</v>
      </c>
    </row>
    <row r="51" spans="1:6" x14ac:dyDescent="0.25">
      <c r="A51" s="323"/>
      <c r="B51" s="534" t="s">
        <v>700</v>
      </c>
      <c r="C51" s="535"/>
      <c r="D51" s="536"/>
      <c r="E51" s="229"/>
      <c r="F51" s="229"/>
    </row>
    <row r="52" spans="1:6" x14ac:dyDescent="0.25">
      <c r="A52" s="323"/>
      <c r="B52" s="529" t="s">
        <v>701</v>
      </c>
      <c r="C52" s="529"/>
      <c r="D52" s="529"/>
      <c r="E52" s="284">
        <v>5713097</v>
      </c>
      <c r="F52" s="285">
        <v>4343528</v>
      </c>
    </row>
    <row r="53" spans="1:6" x14ac:dyDescent="0.25">
      <c r="A53" s="323"/>
      <c r="B53" s="529" t="s">
        <v>702</v>
      </c>
      <c r="C53" s="529"/>
      <c r="D53" s="529"/>
      <c r="E53" s="284">
        <v>1693620</v>
      </c>
      <c r="F53" s="285">
        <v>0</v>
      </c>
    </row>
    <row r="54" spans="1:6" ht="25.5" customHeight="1" x14ac:dyDescent="0.25">
      <c r="A54" s="323"/>
      <c r="B54" s="529" t="s">
        <v>703</v>
      </c>
      <c r="C54" s="529"/>
      <c r="D54" s="529"/>
      <c r="E54" s="286">
        <v>649050</v>
      </c>
      <c r="F54" s="285">
        <v>0</v>
      </c>
    </row>
    <row r="55" spans="1:6" x14ac:dyDescent="0.25">
      <c r="A55" s="323"/>
      <c r="B55" s="514" t="s">
        <v>704</v>
      </c>
      <c r="C55" s="514"/>
      <c r="D55" s="514"/>
      <c r="E55" s="225">
        <f>SUM(E52:E54)</f>
        <v>8055767</v>
      </c>
      <c r="F55" s="225">
        <f>SUM(F52,F54)</f>
        <v>4343528</v>
      </c>
    </row>
    <row r="56" spans="1:6" x14ac:dyDescent="0.25">
      <c r="A56" s="323"/>
      <c r="B56" s="514" t="s">
        <v>705</v>
      </c>
      <c r="C56" s="514"/>
      <c r="D56" s="514"/>
      <c r="E56" s="284">
        <v>789339</v>
      </c>
      <c r="F56" s="285">
        <v>2190967</v>
      </c>
    </row>
    <row r="57" spans="1:6" ht="69" customHeight="1" x14ac:dyDescent="0.25">
      <c r="A57" s="323"/>
      <c r="B57" s="373" t="s">
        <v>706</v>
      </c>
      <c r="C57" s="373"/>
      <c r="D57" s="373"/>
      <c r="E57" s="284">
        <v>1805727</v>
      </c>
      <c r="F57" s="285">
        <v>2166483</v>
      </c>
    </row>
    <row r="58" spans="1:6" x14ac:dyDescent="0.25">
      <c r="A58" s="323"/>
      <c r="B58" s="514" t="s">
        <v>707</v>
      </c>
      <c r="C58" s="514"/>
      <c r="D58" s="514"/>
      <c r="E58" s="226">
        <v>0</v>
      </c>
      <c r="F58" s="226">
        <v>0</v>
      </c>
    </row>
    <row r="59" spans="1:6" x14ac:dyDescent="0.25">
      <c r="A59" s="324"/>
      <c r="B59" s="75"/>
      <c r="C59" s="75"/>
      <c r="D59" s="75"/>
      <c r="E59" s="75"/>
      <c r="F59" s="75"/>
    </row>
    <row r="60" spans="1:6" ht="28.5" customHeight="1" x14ac:dyDescent="0.25">
      <c r="A60" s="323" t="s">
        <v>708</v>
      </c>
      <c r="B60" s="466" t="s">
        <v>709</v>
      </c>
      <c r="C60" s="386"/>
      <c r="D60" s="386"/>
      <c r="E60" s="386"/>
      <c r="F60" s="386"/>
    </row>
    <row r="61" spans="1:6" ht="31.5" customHeight="1" x14ac:dyDescent="0.25">
      <c r="A61" s="323"/>
      <c r="B61" s="466" t="s">
        <v>710</v>
      </c>
      <c r="C61" s="466"/>
      <c r="D61" s="466"/>
      <c r="E61" s="466"/>
      <c r="F61" s="466"/>
    </row>
    <row r="62" spans="1:6" ht="15" customHeight="1" x14ac:dyDescent="0.25">
      <c r="A62" s="323"/>
      <c r="B62" s="518" t="s">
        <v>711</v>
      </c>
      <c r="C62" s="466"/>
      <c r="D62" s="466"/>
      <c r="E62" s="466"/>
      <c r="F62" s="466"/>
    </row>
    <row r="63" spans="1:6" ht="30" customHeight="1" x14ac:dyDescent="0.25">
      <c r="A63" s="323"/>
      <c r="B63" s="386" t="s">
        <v>712</v>
      </c>
      <c r="C63" s="386"/>
      <c r="D63" s="386"/>
      <c r="E63" s="386"/>
      <c r="F63" s="386"/>
    </row>
    <row r="64" spans="1:6" ht="15" customHeight="1" x14ac:dyDescent="0.25">
      <c r="A64" s="323"/>
      <c r="B64" s="382" t="s">
        <v>713</v>
      </c>
      <c r="C64" s="382"/>
      <c r="D64" s="382"/>
      <c r="E64" s="382"/>
      <c r="F64" s="382"/>
    </row>
    <row r="65" spans="1:6" ht="14.25" customHeight="1" x14ac:dyDescent="0.25">
      <c r="A65" s="323"/>
      <c r="B65" s="327"/>
      <c r="C65" s="296"/>
      <c r="D65" s="296"/>
      <c r="E65" s="296"/>
      <c r="F65" s="296"/>
    </row>
    <row r="66" spans="1:6" ht="39" x14ac:dyDescent="0.25">
      <c r="A66" s="323"/>
      <c r="B66" s="230"/>
      <c r="C66" s="231"/>
      <c r="D66" s="203" t="s">
        <v>714</v>
      </c>
      <c r="E66" s="232" t="s">
        <v>715</v>
      </c>
      <c r="F66" s="232" t="s">
        <v>716</v>
      </c>
    </row>
    <row r="67" spans="1:6" ht="45" x14ac:dyDescent="0.25">
      <c r="A67" s="76"/>
      <c r="B67" s="233" t="s">
        <v>134</v>
      </c>
      <c r="C67" s="234" t="s">
        <v>717</v>
      </c>
      <c r="D67" s="290">
        <v>530</v>
      </c>
      <c r="E67" s="290">
        <v>1921</v>
      </c>
      <c r="F67" s="290">
        <v>3</v>
      </c>
    </row>
    <row r="68" spans="1:6" ht="34.5" customHeight="1" x14ac:dyDescent="0.25">
      <c r="A68" s="323"/>
      <c r="B68" s="233" t="s">
        <v>136</v>
      </c>
      <c r="C68" s="234" t="s">
        <v>718</v>
      </c>
      <c r="D68" s="290">
        <v>464</v>
      </c>
      <c r="E68" s="290">
        <v>1430</v>
      </c>
      <c r="F68" s="290">
        <v>0</v>
      </c>
    </row>
    <row r="69" spans="1:6" ht="30" x14ac:dyDescent="0.25">
      <c r="A69" s="323"/>
      <c r="B69" s="233" t="s">
        <v>138</v>
      </c>
      <c r="C69" s="234" t="s">
        <v>719</v>
      </c>
      <c r="D69" s="290">
        <v>398</v>
      </c>
      <c r="E69" s="290">
        <v>1307</v>
      </c>
      <c r="F69" s="290">
        <v>0</v>
      </c>
    </row>
    <row r="70" spans="1:6" ht="30" x14ac:dyDescent="0.25">
      <c r="A70" s="323"/>
      <c r="B70" s="233" t="s">
        <v>140</v>
      </c>
      <c r="C70" s="234" t="s">
        <v>720</v>
      </c>
      <c r="D70" s="290">
        <v>398</v>
      </c>
      <c r="E70" s="290">
        <v>1305</v>
      </c>
      <c r="F70" s="290">
        <v>0</v>
      </c>
    </row>
    <row r="71" spans="1:6" ht="45" x14ac:dyDescent="0.25">
      <c r="A71" s="323"/>
      <c r="B71" s="233" t="s">
        <v>142</v>
      </c>
      <c r="C71" s="234" t="s">
        <v>721</v>
      </c>
      <c r="D71" s="290">
        <v>388</v>
      </c>
      <c r="E71" s="290">
        <v>1277</v>
      </c>
      <c r="F71" s="290">
        <v>0</v>
      </c>
    </row>
    <row r="72" spans="1:6" ht="30" x14ac:dyDescent="0.25">
      <c r="A72" s="323"/>
      <c r="B72" s="233" t="s">
        <v>144</v>
      </c>
      <c r="C72" s="234" t="s">
        <v>722</v>
      </c>
      <c r="D72" s="290">
        <v>263</v>
      </c>
      <c r="E72" s="290">
        <v>864</v>
      </c>
      <c r="F72" s="290">
        <v>0</v>
      </c>
    </row>
    <row r="73" spans="1:6" ht="45" x14ac:dyDescent="0.25">
      <c r="A73" s="323"/>
      <c r="B73" s="233" t="s">
        <v>146</v>
      </c>
      <c r="C73" s="234" t="s">
        <v>723</v>
      </c>
      <c r="D73" s="290">
        <v>133</v>
      </c>
      <c r="E73" s="290">
        <v>438</v>
      </c>
      <c r="F73" s="290">
        <v>0</v>
      </c>
    </row>
    <row r="74" spans="1:6" ht="60" x14ac:dyDescent="0.25">
      <c r="A74" s="323"/>
      <c r="B74" s="233" t="s">
        <v>148</v>
      </c>
      <c r="C74" s="234" t="s">
        <v>724</v>
      </c>
      <c r="D74" s="290">
        <v>225</v>
      </c>
      <c r="E74" s="290">
        <v>732</v>
      </c>
      <c r="F74" s="290">
        <v>0</v>
      </c>
    </row>
    <row r="75" spans="1:6" ht="105" x14ac:dyDescent="0.25">
      <c r="A75" s="323"/>
      <c r="B75" s="233" t="s">
        <v>725</v>
      </c>
      <c r="C75" s="234" t="s">
        <v>726</v>
      </c>
      <c r="D75" s="235">
        <v>0.91</v>
      </c>
      <c r="E75" s="235">
        <v>0.89</v>
      </c>
      <c r="F75" s="235"/>
    </row>
    <row r="76" spans="1:6" ht="75" x14ac:dyDescent="0.25">
      <c r="A76" s="323"/>
      <c r="B76" s="233" t="s">
        <v>727</v>
      </c>
      <c r="C76" s="234" t="s">
        <v>728</v>
      </c>
      <c r="D76" s="236">
        <v>48059</v>
      </c>
      <c r="E76" s="236">
        <v>46457</v>
      </c>
      <c r="F76" s="236"/>
    </row>
    <row r="77" spans="1:6" ht="30" x14ac:dyDescent="0.25">
      <c r="A77" s="323"/>
      <c r="B77" s="196" t="s">
        <v>729</v>
      </c>
      <c r="C77" s="150" t="s">
        <v>730</v>
      </c>
      <c r="D77" s="236">
        <v>38578</v>
      </c>
      <c r="E77" s="236">
        <v>36809</v>
      </c>
      <c r="F77" s="236"/>
    </row>
    <row r="78" spans="1:6" ht="46.5" customHeight="1" x14ac:dyDescent="0.25">
      <c r="A78" s="323"/>
      <c r="B78" s="233" t="s">
        <v>731</v>
      </c>
      <c r="C78" s="234" t="s">
        <v>732</v>
      </c>
      <c r="D78" s="236">
        <v>7814</v>
      </c>
      <c r="E78" s="236">
        <v>8714</v>
      </c>
      <c r="F78" s="236"/>
    </row>
    <row r="79" spans="1:6" ht="60" x14ac:dyDescent="0.25">
      <c r="A79" s="323"/>
      <c r="B79" s="233" t="s">
        <v>733</v>
      </c>
      <c r="C79" s="234" t="s">
        <v>734</v>
      </c>
      <c r="D79" s="236">
        <v>5773</v>
      </c>
      <c r="E79" s="236">
        <v>6720</v>
      </c>
      <c r="F79" s="236"/>
    </row>
    <row r="80" spans="1:6" x14ac:dyDescent="0.25">
      <c r="A80" s="324"/>
      <c r="B80" s="75"/>
      <c r="C80" s="75"/>
      <c r="D80" s="75"/>
      <c r="E80" s="75"/>
      <c r="F80" s="75"/>
    </row>
    <row r="81" spans="1:6" ht="42.75" customHeight="1" x14ac:dyDescent="0.25">
      <c r="A81" s="323" t="s">
        <v>735</v>
      </c>
      <c r="B81" s="449" t="s">
        <v>736</v>
      </c>
      <c r="C81" s="372"/>
      <c r="D81" s="372"/>
      <c r="E81" s="372"/>
      <c r="F81" s="372"/>
    </row>
    <row r="82" spans="1:6" ht="13.5" customHeight="1" x14ac:dyDescent="0.25">
      <c r="A82" s="323"/>
      <c r="B82" s="372" t="s">
        <v>737</v>
      </c>
      <c r="C82" s="449"/>
      <c r="D82" s="449"/>
      <c r="E82" s="449"/>
      <c r="F82" s="449"/>
    </row>
    <row r="83" spans="1:6" s="3" customFormat="1" ht="43.5" customHeight="1" x14ac:dyDescent="0.25">
      <c r="A83" s="76"/>
      <c r="B83" s="372" t="s">
        <v>738</v>
      </c>
      <c r="C83" s="449"/>
      <c r="D83" s="449"/>
      <c r="E83" s="449"/>
      <c r="F83" s="449"/>
    </row>
    <row r="84" spans="1:6" s="3" customFormat="1" ht="23.25" customHeight="1" x14ac:dyDescent="0.25">
      <c r="A84" s="76"/>
      <c r="B84" s="520" t="s">
        <v>684</v>
      </c>
      <c r="C84" s="449"/>
      <c r="D84" s="449"/>
      <c r="E84" s="449"/>
      <c r="F84" s="449"/>
    </row>
    <row r="85" spans="1:6" ht="39" x14ac:dyDescent="0.25">
      <c r="A85" s="323"/>
      <c r="B85" s="237"/>
      <c r="C85" s="237"/>
      <c r="D85" s="228" t="s">
        <v>739</v>
      </c>
      <c r="E85" s="228" t="s">
        <v>740</v>
      </c>
      <c r="F85" s="228" t="s">
        <v>716</v>
      </c>
    </row>
    <row r="86" spans="1:6" ht="84" customHeight="1" x14ac:dyDescent="0.25">
      <c r="A86" s="323"/>
      <c r="B86" s="346" t="s">
        <v>741</v>
      </c>
      <c r="C86" s="234" t="s">
        <v>742</v>
      </c>
      <c r="D86" s="290">
        <v>123</v>
      </c>
      <c r="E86" s="290">
        <v>577</v>
      </c>
      <c r="F86" s="290">
        <v>1</v>
      </c>
    </row>
    <row r="87" spans="1:6" ht="51" customHeight="1" x14ac:dyDescent="0.25">
      <c r="A87" s="323"/>
      <c r="B87" s="346" t="s">
        <v>743</v>
      </c>
      <c r="C87" s="234" t="s">
        <v>744</v>
      </c>
      <c r="D87" s="238">
        <v>32117</v>
      </c>
      <c r="E87" s="238">
        <v>26468</v>
      </c>
      <c r="F87" s="238">
        <v>23500</v>
      </c>
    </row>
    <row r="88" spans="1:6" ht="51" customHeight="1" x14ac:dyDescent="0.25">
      <c r="A88" s="323"/>
      <c r="B88" s="346" t="s">
        <v>745</v>
      </c>
      <c r="C88" s="234" t="s">
        <v>746</v>
      </c>
      <c r="D88" s="290">
        <v>0</v>
      </c>
      <c r="E88" s="290">
        <v>0</v>
      </c>
      <c r="F88" s="290">
        <v>0</v>
      </c>
    </row>
    <row r="89" spans="1:6" ht="51" customHeight="1" x14ac:dyDescent="0.25">
      <c r="A89" s="323"/>
      <c r="B89" s="346" t="s">
        <v>747</v>
      </c>
      <c r="C89" s="234" t="s">
        <v>748</v>
      </c>
      <c r="D89" s="238">
        <v>0</v>
      </c>
      <c r="E89" s="238">
        <v>0</v>
      </c>
      <c r="F89" s="238">
        <v>0</v>
      </c>
    </row>
    <row r="90" spans="1:6" x14ac:dyDescent="0.25">
      <c r="A90" s="75"/>
      <c r="B90" s="75"/>
      <c r="C90" s="75"/>
      <c r="D90" s="75"/>
      <c r="E90" s="75"/>
      <c r="F90" s="75"/>
    </row>
    <row r="91" spans="1:6" s="72" customFormat="1" ht="27" customHeight="1" x14ac:dyDescent="0.25">
      <c r="A91" s="344"/>
      <c r="B91" s="78"/>
      <c r="C91" s="521" t="s">
        <v>749</v>
      </c>
      <c r="D91" s="522"/>
      <c r="E91" s="522"/>
      <c r="F91" s="522"/>
    </row>
    <row r="92" spans="1:6" s="72" customFormat="1" ht="14.25" customHeight="1" x14ac:dyDescent="0.25">
      <c r="A92" s="344"/>
      <c r="B92" s="78"/>
      <c r="C92" s="79" t="s">
        <v>750</v>
      </c>
      <c r="D92" s="340"/>
      <c r="E92" s="340"/>
      <c r="F92" s="340"/>
    </row>
    <row r="93" spans="1:6" s="72" customFormat="1" ht="44.25" customHeight="1" x14ac:dyDescent="0.25">
      <c r="A93" s="344"/>
      <c r="B93" s="78"/>
      <c r="C93" s="532" t="s">
        <v>751</v>
      </c>
      <c r="D93" s="532"/>
      <c r="E93" s="532"/>
      <c r="F93" s="532"/>
    </row>
    <row r="94" spans="1:6" s="72" customFormat="1" ht="14.25" customHeight="1" x14ac:dyDescent="0.25">
      <c r="A94" s="344"/>
      <c r="B94" s="78"/>
      <c r="C94" s="531" t="s">
        <v>752</v>
      </c>
      <c r="D94" s="532"/>
      <c r="E94" s="532"/>
      <c r="F94" s="532"/>
    </row>
    <row r="95" spans="1:6" s="72" customFormat="1" ht="14.25" customHeight="1" x14ac:dyDescent="0.25">
      <c r="A95" s="344"/>
      <c r="B95" s="78"/>
      <c r="C95" s="531" t="s">
        <v>753</v>
      </c>
      <c r="D95" s="532"/>
      <c r="E95" s="532"/>
      <c r="F95" s="532"/>
    </row>
    <row r="96" spans="1:6" s="72" customFormat="1" ht="14.25" customHeight="1" x14ac:dyDescent="0.25">
      <c r="A96" s="344"/>
      <c r="B96" s="78"/>
      <c r="C96" s="531" t="s">
        <v>754</v>
      </c>
      <c r="D96" s="531"/>
      <c r="E96" s="531"/>
      <c r="F96" s="531"/>
    </row>
    <row r="97" spans="1:6" s="72" customFormat="1" ht="14.25" customHeight="1" x14ac:dyDescent="0.25">
      <c r="A97" s="344"/>
      <c r="B97" s="78"/>
      <c r="C97" s="531" t="s">
        <v>755</v>
      </c>
      <c r="D97" s="532"/>
      <c r="E97" s="532"/>
      <c r="F97" s="532"/>
    </row>
    <row r="98" spans="1:6" s="72" customFormat="1" ht="14.25" customHeight="1" x14ac:dyDescent="0.25">
      <c r="A98" s="344"/>
      <c r="B98" s="78"/>
      <c r="C98" s="531" t="s">
        <v>756</v>
      </c>
      <c r="D98" s="531"/>
      <c r="E98" s="531"/>
      <c r="F98" s="531"/>
    </row>
    <row r="99" spans="1:6" s="72" customFormat="1" ht="14.25" customHeight="1" x14ac:dyDescent="0.25">
      <c r="A99" s="344"/>
      <c r="B99" s="78"/>
      <c r="C99" s="531" t="s">
        <v>757</v>
      </c>
      <c r="D99" s="531"/>
      <c r="E99" s="531"/>
      <c r="F99" s="531"/>
    </row>
    <row r="100" spans="1:6" s="72" customFormat="1" ht="27.75" customHeight="1" x14ac:dyDescent="0.25">
      <c r="A100" s="344"/>
      <c r="B100" s="78"/>
      <c r="C100" s="531" t="s">
        <v>758</v>
      </c>
      <c r="D100" s="531"/>
      <c r="E100" s="531"/>
      <c r="F100" s="531"/>
    </row>
    <row r="101" spans="1:6" s="72" customFormat="1" x14ac:dyDescent="0.25">
      <c r="A101" s="344"/>
      <c r="B101" s="78"/>
      <c r="C101" s="465" t="s">
        <v>759</v>
      </c>
      <c r="D101" s="465"/>
      <c r="E101" s="465"/>
      <c r="F101" s="465"/>
    </row>
    <row r="102" spans="1:6" s="72" customFormat="1" x14ac:dyDescent="0.25">
      <c r="A102" s="80"/>
      <c r="B102" s="43"/>
      <c r="C102" s="43"/>
      <c r="D102" s="43"/>
      <c r="E102" s="43"/>
      <c r="F102" s="43"/>
    </row>
    <row r="103" spans="1:6" ht="71.25" customHeight="1" x14ac:dyDescent="0.25">
      <c r="A103" s="344" t="s">
        <v>760</v>
      </c>
      <c r="B103" s="515" t="s">
        <v>761</v>
      </c>
      <c r="C103" s="516"/>
      <c r="D103" s="516"/>
      <c r="E103" s="517"/>
      <c r="F103" s="239">
        <v>379</v>
      </c>
    </row>
    <row r="104" spans="1:6" s="10" customFormat="1" ht="10.5" customHeight="1" x14ac:dyDescent="0.25">
      <c r="A104" s="81"/>
      <c r="B104" s="392"/>
      <c r="C104" s="392"/>
      <c r="D104" s="392"/>
      <c r="E104" s="392"/>
      <c r="F104" s="392"/>
    </row>
    <row r="105" spans="1:6" s="10" customFormat="1" ht="48.75" customHeight="1" x14ac:dyDescent="0.25">
      <c r="A105" s="538" t="s">
        <v>762</v>
      </c>
      <c r="B105" s="538"/>
      <c r="C105" s="538"/>
      <c r="D105" s="538"/>
      <c r="E105" s="538"/>
      <c r="F105" s="538"/>
    </row>
    <row r="106" spans="1:6" s="10" customFormat="1" ht="56.25" customHeight="1" x14ac:dyDescent="0.25">
      <c r="A106" s="539" t="s">
        <v>763</v>
      </c>
      <c r="B106" s="539"/>
      <c r="C106" s="539"/>
      <c r="D106" s="539"/>
      <c r="E106" s="539"/>
      <c r="F106" s="539"/>
    </row>
    <row r="107" spans="1:6" s="10" customFormat="1" ht="63.75" customHeight="1" x14ac:dyDescent="0.25">
      <c r="A107" s="539" t="s">
        <v>764</v>
      </c>
      <c r="B107" s="538"/>
      <c r="C107" s="538"/>
      <c r="D107" s="538"/>
      <c r="E107" s="538"/>
      <c r="F107" s="538"/>
    </row>
    <row r="108" spans="1:6" s="10" customFormat="1" ht="66" customHeight="1" x14ac:dyDescent="0.25">
      <c r="A108" s="513"/>
      <c r="B108" s="507" t="s">
        <v>765</v>
      </c>
      <c r="C108" s="507"/>
      <c r="D108" s="507" t="s">
        <v>766</v>
      </c>
      <c r="E108" s="507" t="s">
        <v>767</v>
      </c>
      <c r="F108" s="507" t="s">
        <v>768</v>
      </c>
    </row>
    <row r="109" spans="1:6" s="10" customFormat="1" ht="80.25" customHeight="1" x14ac:dyDescent="0.25">
      <c r="A109" s="513"/>
      <c r="B109" s="507"/>
      <c r="C109" s="507"/>
      <c r="D109" s="507"/>
      <c r="E109" s="507"/>
      <c r="F109" s="507"/>
    </row>
    <row r="110" spans="1:6" s="10" customFormat="1" ht="104.25" customHeight="1" x14ac:dyDescent="0.25">
      <c r="A110" s="81"/>
      <c r="B110" s="240" t="s">
        <v>134</v>
      </c>
      <c r="C110" s="241" t="s">
        <v>769</v>
      </c>
      <c r="D110" s="242">
        <v>217</v>
      </c>
      <c r="E110" s="243">
        <v>0.5</v>
      </c>
      <c r="F110" s="244">
        <v>31283</v>
      </c>
    </row>
    <row r="111" spans="1:6" s="10" customFormat="1" ht="78.75" customHeight="1" x14ac:dyDescent="0.25">
      <c r="A111" s="81"/>
      <c r="B111" s="240" t="s">
        <v>136</v>
      </c>
      <c r="C111" s="241" t="s">
        <v>770</v>
      </c>
      <c r="D111" s="242">
        <v>214</v>
      </c>
      <c r="E111" s="243">
        <v>0.49</v>
      </c>
      <c r="F111" s="245">
        <v>24218</v>
      </c>
    </row>
    <row r="112" spans="1:6" s="10" customFormat="1" ht="33" customHeight="1" x14ac:dyDescent="0.25">
      <c r="A112" s="81"/>
      <c r="B112" s="240" t="s">
        <v>138</v>
      </c>
      <c r="C112" s="246" t="s">
        <v>771</v>
      </c>
      <c r="D112" s="242">
        <v>0</v>
      </c>
      <c r="E112" s="243">
        <v>0</v>
      </c>
      <c r="F112" s="245">
        <v>0</v>
      </c>
    </row>
    <row r="113" spans="1:255" s="10" customFormat="1" ht="35.25" customHeight="1" x14ac:dyDescent="0.25">
      <c r="A113" s="81"/>
      <c r="B113" s="240" t="s">
        <v>140</v>
      </c>
      <c r="C113" s="246" t="s">
        <v>772</v>
      </c>
      <c r="D113" s="242">
        <v>0</v>
      </c>
      <c r="E113" s="243">
        <v>0</v>
      </c>
      <c r="F113" s="245">
        <v>0</v>
      </c>
      <c r="G113" s="294"/>
      <c r="H113" s="294"/>
      <c r="I113" s="294"/>
      <c r="J113" s="294"/>
      <c r="K113" s="294"/>
      <c r="L113" s="294"/>
      <c r="M113" s="294"/>
      <c r="N113" s="294"/>
      <c r="O113" s="294"/>
      <c r="P113" s="294"/>
      <c r="Q113" s="294"/>
      <c r="R113" s="294"/>
      <c r="S113" s="294"/>
      <c r="T113" s="294"/>
      <c r="U113" s="294"/>
      <c r="V113" s="294"/>
      <c r="W113" s="294"/>
      <c r="X113" s="294"/>
      <c r="Y113" s="294"/>
      <c r="Z113" s="294"/>
      <c r="AA113" s="294"/>
      <c r="AB113" s="294"/>
      <c r="AC113" s="294"/>
      <c r="AD113" s="294"/>
      <c r="AE113" s="294"/>
      <c r="AF113" s="294"/>
      <c r="AG113" s="294"/>
      <c r="AH113" s="294"/>
      <c r="AI113" s="294"/>
      <c r="AJ113" s="294"/>
      <c r="AK113" s="294"/>
      <c r="AL113" s="294"/>
      <c r="AM113" s="294"/>
      <c r="AN113" s="294"/>
      <c r="AO113" s="294"/>
      <c r="AP113" s="294"/>
      <c r="AQ113" s="294"/>
      <c r="AR113" s="294"/>
      <c r="AS113" s="294"/>
      <c r="AT113" s="294"/>
      <c r="AU113" s="294"/>
      <c r="AV113" s="294"/>
      <c r="AW113" s="294"/>
      <c r="AX113" s="294"/>
      <c r="AY113" s="294"/>
      <c r="AZ113" s="294"/>
      <c r="BA113" s="294"/>
      <c r="BB113" s="294"/>
      <c r="BC113" s="294"/>
      <c r="BD113" s="294"/>
      <c r="BE113" s="294"/>
      <c r="BF113" s="294"/>
      <c r="BG113" s="294"/>
      <c r="BH113" s="294"/>
      <c r="BI113" s="294"/>
      <c r="BJ113" s="294"/>
      <c r="BK113" s="294"/>
      <c r="BL113" s="294"/>
      <c r="BM113" s="294"/>
      <c r="BN113" s="294"/>
      <c r="BO113" s="294"/>
      <c r="BP113" s="294"/>
      <c r="BQ113" s="294"/>
      <c r="BR113" s="294"/>
      <c r="BS113" s="294"/>
      <c r="BT113" s="294"/>
      <c r="BU113" s="294"/>
      <c r="BV113" s="294"/>
      <c r="BW113" s="294"/>
      <c r="BX113" s="294"/>
      <c r="BY113" s="294"/>
      <c r="BZ113" s="294"/>
      <c r="CA113" s="294"/>
      <c r="CB113" s="294"/>
      <c r="CC113" s="294"/>
      <c r="CD113" s="294"/>
      <c r="CE113" s="294"/>
      <c r="CF113" s="294"/>
      <c r="CG113" s="294"/>
      <c r="CH113" s="294"/>
      <c r="CI113" s="294"/>
      <c r="CJ113" s="294"/>
      <c r="CK113" s="294"/>
      <c r="CL113" s="294"/>
      <c r="CM113" s="294"/>
      <c r="CN113" s="294"/>
      <c r="CO113" s="294"/>
      <c r="CP113" s="294"/>
      <c r="CQ113" s="294"/>
      <c r="CR113" s="294"/>
      <c r="CS113" s="294"/>
      <c r="CT113" s="294"/>
      <c r="CU113" s="294"/>
      <c r="CV113" s="294"/>
      <c r="CW113" s="294"/>
      <c r="CX113" s="294"/>
      <c r="CY113" s="294"/>
      <c r="CZ113" s="294"/>
      <c r="DA113" s="294"/>
      <c r="DB113" s="294"/>
      <c r="DC113" s="294"/>
      <c r="DD113" s="294"/>
      <c r="DE113" s="294"/>
      <c r="DF113" s="294"/>
      <c r="DG113" s="294"/>
      <c r="DH113" s="294"/>
      <c r="DI113" s="294"/>
      <c r="DJ113" s="294"/>
      <c r="DK113" s="294"/>
      <c r="DL113" s="294"/>
      <c r="DM113" s="294"/>
      <c r="DN113" s="294"/>
      <c r="DO113" s="294"/>
      <c r="DP113" s="294"/>
      <c r="DQ113" s="294"/>
      <c r="DR113" s="294"/>
      <c r="DS113" s="294"/>
      <c r="DT113" s="294"/>
      <c r="DU113" s="294"/>
      <c r="DV113" s="294"/>
      <c r="DW113" s="294"/>
      <c r="DX113" s="294"/>
      <c r="DY113" s="294"/>
      <c r="DZ113" s="294"/>
      <c r="EA113" s="294"/>
      <c r="EB113" s="294"/>
      <c r="EC113" s="294"/>
      <c r="ED113" s="294"/>
      <c r="EE113" s="294"/>
      <c r="EF113" s="294"/>
      <c r="EG113" s="294"/>
      <c r="EH113" s="294"/>
      <c r="EI113" s="294"/>
      <c r="EJ113" s="294"/>
      <c r="EK113" s="294"/>
      <c r="EL113" s="294"/>
      <c r="EM113" s="294"/>
      <c r="EN113" s="294"/>
      <c r="EO113" s="294"/>
      <c r="EP113" s="294"/>
      <c r="EQ113" s="294"/>
      <c r="ER113" s="294"/>
      <c r="ES113" s="294"/>
      <c r="ET113" s="294"/>
      <c r="EU113" s="294"/>
      <c r="EV113" s="294"/>
      <c r="EW113" s="294"/>
      <c r="EX113" s="294"/>
      <c r="EY113" s="294"/>
      <c r="EZ113" s="294"/>
      <c r="FA113" s="294"/>
      <c r="FB113" s="294"/>
      <c r="FC113" s="294"/>
      <c r="FD113" s="294"/>
      <c r="FE113" s="294"/>
      <c r="FF113" s="294"/>
      <c r="FG113" s="294"/>
      <c r="FH113" s="294"/>
      <c r="FI113" s="294"/>
      <c r="FJ113" s="294"/>
      <c r="FK113" s="294"/>
      <c r="FL113" s="294"/>
      <c r="FM113" s="294"/>
      <c r="FN113" s="294"/>
      <c r="FO113" s="294"/>
      <c r="FP113" s="294"/>
      <c r="FQ113" s="294"/>
      <c r="FR113" s="294"/>
      <c r="FS113" s="294"/>
      <c r="FT113" s="294"/>
      <c r="FU113" s="294"/>
      <c r="FV113" s="294"/>
      <c r="FW113" s="294"/>
      <c r="FX113" s="294"/>
      <c r="FY113" s="294"/>
      <c r="FZ113" s="294"/>
      <c r="GA113" s="294"/>
      <c r="GB113" s="294"/>
      <c r="GC113" s="294"/>
      <c r="GD113" s="294"/>
      <c r="GE113" s="294"/>
      <c r="GF113" s="294"/>
      <c r="GG113" s="294"/>
      <c r="GH113" s="294"/>
      <c r="GI113" s="294"/>
      <c r="GJ113" s="294"/>
      <c r="GK113" s="294"/>
      <c r="GL113" s="294"/>
      <c r="GM113" s="294"/>
      <c r="GN113" s="294"/>
      <c r="GO113" s="294"/>
      <c r="GP113" s="294"/>
      <c r="GQ113" s="294"/>
      <c r="GR113" s="294"/>
      <c r="GS113" s="294"/>
      <c r="GT113" s="294"/>
      <c r="GU113" s="294"/>
      <c r="GV113" s="294"/>
      <c r="GW113" s="294"/>
      <c r="GX113" s="294"/>
      <c r="GY113" s="294"/>
      <c r="GZ113" s="294"/>
      <c r="HA113" s="294"/>
      <c r="HB113" s="294"/>
      <c r="HC113" s="294"/>
      <c r="HD113" s="294"/>
      <c r="HE113" s="294"/>
      <c r="HF113" s="294"/>
      <c r="HG113" s="294"/>
      <c r="HH113" s="294"/>
      <c r="HI113" s="294"/>
      <c r="HJ113" s="294"/>
      <c r="HK113" s="294"/>
      <c r="HL113" s="294"/>
      <c r="HM113" s="294"/>
      <c r="HN113" s="294"/>
      <c r="HO113" s="294"/>
      <c r="HP113" s="294"/>
      <c r="HQ113" s="294"/>
      <c r="HR113" s="294"/>
      <c r="HS113" s="294"/>
      <c r="HT113" s="294"/>
      <c r="HU113" s="294"/>
      <c r="HV113" s="294"/>
      <c r="HW113" s="294"/>
      <c r="HX113" s="294"/>
      <c r="HY113" s="294"/>
      <c r="HZ113" s="294"/>
      <c r="IA113" s="294"/>
      <c r="IB113" s="294"/>
      <c r="IC113" s="294"/>
      <c r="ID113" s="294"/>
      <c r="IE113" s="294"/>
      <c r="IF113" s="294"/>
      <c r="IG113" s="294"/>
      <c r="IH113" s="294"/>
      <c r="II113" s="294"/>
      <c r="IJ113" s="294"/>
      <c r="IK113" s="294"/>
      <c r="IL113" s="294"/>
      <c r="IM113" s="294"/>
      <c r="IN113" s="294"/>
      <c r="IO113" s="294"/>
      <c r="IP113" s="294"/>
      <c r="IQ113" s="294"/>
      <c r="IR113" s="294"/>
      <c r="IS113" s="294"/>
      <c r="IT113" s="294"/>
      <c r="IU113" s="294"/>
    </row>
    <row r="114" spans="1:255" s="10" customFormat="1" ht="36.75" customHeight="1" x14ac:dyDescent="0.25">
      <c r="A114" s="81"/>
      <c r="B114" s="240" t="s">
        <v>142</v>
      </c>
      <c r="C114" s="246" t="s">
        <v>773</v>
      </c>
      <c r="D114" s="242">
        <v>46</v>
      </c>
      <c r="E114" s="243">
        <v>0.11</v>
      </c>
      <c r="F114" s="245">
        <v>34905</v>
      </c>
      <c r="G114" s="83"/>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c r="CN114" s="82"/>
      <c r="CO114" s="82"/>
      <c r="CP114" s="82"/>
      <c r="CQ114" s="82"/>
      <c r="CR114" s="82"/>
      <c r="CS114" s="82"/>
      <c r="CT114" s="82"/>
      <c r="CU114" s="82"/>
      <c r="CV114" s="82"/>
      <c r="CW114" s="82"/>
      <c r="CX114" s="82"/>
      <c r="CY114" s="82"/>
      <c r="CZ114" s="82"/>
      <c r="DA114" s="82"/>
      <c r="DB114" s="82"/>
      <c r="DC114" s="82"/>
      <c r="DD114" s="82"/>
      <c r="DE114" s="82"/>
      <c r="DF114" s="82"/>
      <c r="DG114" s="82"/>
      <c r="DH114" s="82"/>
      <c r="DI114" s="82"/>
      <c r="DJ114" s="82"/>
      <c r="DK114" s="82"/>
      <c r="DL114" s="82"/>
      <c r="DM114" s="82"/>
      <c r="DN114" s="82"/>
      <c r="DO114" s="82"/>
      <c r="DP114" s="82"/>
      <c r="DQ114" s="82"/>
      <c r="DR114" s="82"/>
      <c r="DS114" s="82"/>
      <c r="DT114" s="82"/>
      <c r="DU114" s="82"/>
      <c r="DV114" s="82"/>
      <c r="DW114" s="82"/>
      <c r="DX114" s="82"/>
      <c r="DY114" s="82"/>
      <c r="DZ114" s="82"/>
      <c r="EA114" s="82"/>
      <c r="EB114" s="82"/>
      <c r="EC114" s="82"/>
      <c r="ED114" s="82"/>
      <c r="EE114" s="82"/>
      <c r="EF114" s="82"/>
      <c r="EG114" s="82"/>
      <c r="EH114" s="82"/>
      <c r="EI114" s="82"/>
      <c r="EJ114" s="82"/>
      <c r="EK114" s="82"/>
      <c r="EL114" s="82"/>
      <c r="EM114" s="82"/>
      <c r="EN114" s="82"/>
      <c r="EO114" s="82"/>
      <c r="EP114" s="82"/>
      <c r="EQ114" s="82"/>
      <c r="ER114" s="82"/>
      <c r="ES114" s="82"/>
      <c r="ET114" s="82"/>
      <c r="EU114" s="82"/>
      <c r="EV114" s="82"/>
      <c r="EW114" s="82"/>
      <c r="EX114" s="82"/>
      <c r="EY114" s="82"/>
      <c r="EZ114" s="82"/>
      <c r="FA114" s="82"/>
      <c r="FB114" s="82"/>
      <c r="FC114" s="82"/>
      <c r="FD114" s="82"/>
      <c r="FE114" s="82"/>
      <c r="FF114" s="82"/>
      <c r="FG114" s="82"/>
      <c r="FH114" s="82"/>
      <c r="FI114" s="82"/>
      <c r="FJ114" s="82"/>
      <c r="FK114" s="82"/>
      <c r="FL114" s="82"/>
      <c r="FM114" s="82"/>
      <c r="FN114" s="82"/>
      <c r="FO114" s="82"/>
      <c r="FP114" s="82"/>
      <c r="FQ114" s="82"/>
      <c r="FR114" s="82"/>
      <c r="FS114" s="82"/>
      <c r="FT114" s="82"/>
      <c r="FU114" s="82"/>
      <c r="FV114" s="82"/>
      <c r="FW114" s="82"/>
      <c r="FX114" s="82"/>
      <c r="FY114" s="82"/>
      <c r="FZ114" s="82"/>
      <c r="GA114" s="82"/>
      <c r="GB114" s="82"/>
      <c r="GC114" s="82"/>
      <c r="GD114" s="82"/>
      <c r="GE114" s="82"/>
      <c r="GF114" s="82"/>
      <c r="GG114" s="82"/>
      <c r="GH114" s="82"/>
      <c r="GI114" s="82"/>
      <c r="GJ114" s="82"/>
      <c r="GK114" s="82"/>
      <c r="GL114" s="82"/>
      <c r="GM114" s="82"/>
      <c r="GN114" s="82"/>
      <c r="GO114" s="82"/>
      <c r="GP114" s="82"/>
      <c r="GQ114" s="82"/>
      <c r="GR114" s="82"/>
      <c r="GS114" s="82"/>
      <c r="GT114" s="82"/>
      <c r="GU114" s="82"/>
      <c r="GV114" s="82"/>
      <c r="GW114" s="82"/>
      <c r="GX114" s="82"/>
      <c r="GY114" s="82"/>
      <c r="GZ114" s="82"/>
      <c r="HA114" s="82"/>
      <c r="HB114" s="82"/>
      <c r="HC114" s="82"/>
      <c r="HD114" s="82"/>
      <c r="HE114" s="82"/>
      <c r="HF114" s="82"/>
      <c r="HG114" s="82"/>
      <c r="HH114" s="82"/>
      <c r="HI114" s="82"/>
      <c r="HJ114" s="82"/>
      <c r="HK114" s="82"/>
      <c r="HL114" s="82"/>
      <c r="HM114" s="82"/>
      <c r="HN114" s="82"/>
      <c r="HO114" s="82"/>
      <c r="HP114" s="82"/>
      <c r="HQ114" s="82"/>
      <c r="HR114" s="82"/>
      <c r="HS114" s="82"/>
      <c r="HT114" s="82"/>
      <c r="HU114" s="82"/>
      <c r="HV114" s="82"/>
      <c r="HW114" s="82"/>
      <c r="HX114" s="82"/>
      <c r="HY114" s="82"/>
      <c r="HZ114" s="82"/>
      <c r="IA114" s="82"/>
      <c r="IB114" s="82"/>
      <c r="IC114" s="82"/>
      <c r="ID114" s="82"/>
      <c r="IE114" s="82"/>
      <c r="IF114" s="82"/>
      <c r="IG114" s="82"/>
      <c r="IH114" s="82"/>
      <c r="II114" s="82"/>
      <c r="IJ114" s="82"/>
      <c r="IK114" s="82"/>
      <c r="IL114" s="82"/>
      <c r="IM114" s="82"/>
      <c r="IN114" s="82"/>
      <c r="IO114" s="82"/>
      <c r="IP114" s="82"/>
      <c r="IQ114" s="82"/>
      <c r="IR114" s="82"/>
      <c r="IS114" s="82"/>
      <c r="IT114" s="82"/>
      <c r="IU114" s="82"/>
    </row>
    <row r="115" spans="1:255" x14ac:dyDescent="0.25">
      <c r="A115" s="323"/>
      <c r="B115" s="293"/>
      <c r="C115" s="293"/>
      <c r="D115" s="293"/>
      <c r="E115" s="293"/>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c r="AQ115" s="75"/>
      <c r="AR115" s="75"/>
      <c r="AS115" s="75"/>
      <c r="AT115" s="75"/>
      <c r="AU115" s="75"/>
      <c r="AV115" s="75"/>
      <c r="AW115" s="75"/>
      <c r="AX115" s="75"/>
      <c r="AY115" s="75"/>
      <c r="AZ115" s="75"/>
      <c r="BA115" s="75"/>
      <c r="BB115" s="75"/>
      <c r="BC115" s="75"/>
      <c r="BD115" s="75"/>
      <c r="BE115" s="75"/>
      <c r="BF115" s="75"/>
      <c r="BG115" s="75"/>
      <c r="BH115" s="75"/>
      <c r="BI115" s="75"/>
      <c r="BJ115" s="75"/>
      <c r="BK115" s="75"/>
      <c r="BL115" s="75"/>
      <c r="BM115" s="75"/>
      <c r="BN115" s="75"/>
      <c r="BO115" s="75"/>
      <c r="BP115" s="75"/>
      <c r="BQ115" s="75"/>
      <c r="BR115" s="75"/>
      <c r="BS115" s="75"/>
      <c r="BT115" s="75"/>
      <c r="BU115" s="75"/>
      <c r="BV115" s="75"/>
      <c r="BW115" s="75"/>
      <c r="BX115" s="75"/>
      <c r="BY115" s="75"/>
      <c r="BZ115" s="75"/>
      <c r="CA115" s="75"/>
      <c r="CB115" s="75"/>
      <c r="CC115" s="75"/>
      <c r="CD115" s="75"/>
      <c r="CE115" s="75"/>
      <c r="CF115" s="75"/>
      <c r="CG115" s="75"/>
      <c r="CH115" s="75"/>
      <c r="CI115" s="75"/>
      <c r="CJ115" s="75"/>
      <c r="CK115" s="75"/>
      <c r="CL115" s="75"/>
      <c r="CM115" s="75"/>
      <c r="CN115" s="75"/>
      <c r="CO115" s="75"/>
      <c r="CP115" s="75"/>
      <c r="CQ115" s="75"/>
      <c r="CR115" s="75"/>
      <c r="CS115" s="75"/>
      <c r="CT115" s="75"/>
      <c r="CU115" s="75"/>
      <c r="CV115" s="75"/>
      <c r="CW115" s="75"/>
      <c r="CX115" s="75"/>
      <c r="CY115" s="75"/>
      <c r="CZ115" s="75"/>
      <c r="DA115" s="75"/>
      <c r="DB115" s="75"/>
      <c r="DC115" s="75"/>
      <c r="DD115" s="75"/>
      <c r="DE115" s="75"/>
      <c r="DF115" s="75"/>
      <c r="DG115" s="75"/>
      <c r="DH115" s="75"/>
      <c r="DI115" s="75"/>
      <c r="DJ115" s="75"/>
      <c r="DK115" s="75"/>
      <c r="DL115" s="75"/>
      <c r="DM115" s="75"/>
      <c r="DN115" s="75"/>
      <c r="DO115" s="75"/>
      <c r="DP115" s="75"/>
      <c r="DQ115" s="75"/>
      <c r="DR115" s="75"/>
      <c r="DS115" s="75"/>
      <c r="DT115" s="75"/>
      <c r="DU115" s="75"/>
      <c r="DV115" s="75"/>
      <c r="DW115" s="75"/>
      <c r="DX115" s="75"/>
      <c r="DY115" s="75"/>
      <c r="DZ115" s="75"/>
      <c r="EA115" s="75"/>
      <c r="EB115" s="75"/>
      <c r="EC115" s="75"/>
      <c r="ED115" s="75"/>
      <c r="EE115" s="75"/>
      <c r="EF115" s="75"/>
      <c r="EG115" s="75"/>
      <c r="EH115" s="75"/>
      <c r="EI115" s="75"/>
      <c r="EJ115" s="75"/>
      <c r="EK115" s="75"/>
      <c r="EL115" s="75"/>
      <c r="EM115" s="75"/>
      <c r="EN115" s="75"/>
      <c r="EO115" s="75"/>
      <c r="EP115" s="75"/>
      <c r="EQ115" s="75"/>
      <c r="ER115" s="75"/>
      <c r="ES115" s="75"/>
      <c r="ET115" s="75"/>
      <c r="EU115" s="75"/>
      <c r="EV115" s="75"/>
      <c r="EW115" s="75"/>
      <c r="EX115" s="75"/>
      <c r="EY115" s="75"/>
      <c r="EZ115" s="75"/>
      <c r="FA115" s="75"/>
      <c r="FB115" s="75"/>
      <c r="FC115" s="75"/>
      <c r="FD115" s="75"/>
      <c r="FE115" s="75"/>
      <c r="FF115" s="75"/>
      <c r="FG115" s="75"/>
      <c r="FH115" s="75"/>
      <c r="FI115" s="75"/>
      <c r="FJ115" s="75"/>
      <c r="FK115" s="75"/>
      <c r="FL115" s="75"/>
      <c r="FM115" s="75"/>
      <c r="FN115" s="75"/>
      <c r="FO115" s="75"/>
      <c r="FP115" s="75"/>
      <c r="FQ115" s="75"/>
      <c r="FR115" s="75"/>
      <c r="FS115" s="75"/>
      <c r="FT115" s="75"/>
      <c r="FU115" s="75"/>
      <c r="FV115" s="75"/>
      <c r="FW115" s="75"/>
      <c r="FX115" s="75"/>
      <c r="FY115" s="75"/>
      <c r="FZ115" s="75"/>
      <c r="GA115" s="75"/>
      <c r="GB115" s="75"/>
      <c r="GC115" s="75"/>
      <c r="GD115" s="75"/>
      <c r="GE115" s="75"/>
      <c r="GF115" s="75"/>
      <c r="GG115" s="75"/>
      <c r="GH115" s="75"/>
      <c r="GI115" s="75"/>
      <c r="GJ115" s="75"/>
      <c r="GK115" s="75"/>
      <c r="GL115" s="75"/>
      <c r="GM115" s="75"/>
      <c r="GN115" s="75"/>
      <c r="GO115" s="75"/>
      <c r="GP115" s="75"/>
      <c r="GQ115" s="75"/>
      <c r="GR115" s="75"/>
      <c r="GS115" s="75"/>
      <c r="GT115" s="75"/>
      <c r="GU115" s="75"/>
      <c r="GV115" s="75"/>
      <c r="GW115" s="75"/>
      <c r="GX115" s="75"/>
      <c r="GY115" s="75"/>
      <c r="GZ115" s="75"/>
      <c r="HA115" s="75"/>
      <c r="HB115" s="75"/>
      <c r="HC115" s="75"/>
      <c r="HD115" s="75"/>
      <c r="HE115" s="75"/>
      <c r="HF115" s="75"/>
      <c r="HG115" s="75"/>
      <c r="HH115" s="75"/>
      <c r="HI115" s="75"/>
      <c r="HJ115" s="75"/>
      <c r="HK115" s="75"/>
      <c r="HL115" s="75"/>
      <c r="HM115" s="75"/>
      <c r="HN115" s="75"/>
      <c r="HO115" s="75"/>
      <c r="HP115" s="75"/>
      <c r="HQ115" s="75"/>
      <c r="HR115" s="75"/>
      <c r="HS115" s="75"/>
      <c r="HT115" s="75"/>
      <c r="HU115" s="75"/>
      <c r="HV115" s="75"/>
      <c r="HW115" s="75"/>
      <c r="HX115" s="75"/>
      <c r="HY115" s="75"/>
      <c r="HZ115" s="75"/>
      <c r="IA115" s="75"/>
      <c r="IB115" s="75"/>
      <c r="IC115" s="75"/>
      <c r="ID115" s="75"/>
      <c r="IE115" s="75"/>
      <c r="IF115" s="75"/>
      <c r="IG115" s="75"/>
      <c r="IH115" s="75"/>
      <c r="II115" s="75"/>
      <c r="IJ115" s="75"/>
      <c r="IK115" s="75"/>
      <c r="IL115" s="75"/>
      <c r="IM115" s="75"/>
      <c r="IN115" s="75"/>
      <c r="IO115" s="75"/>
      <c r="IP115" s="75"/>
      <c r="IQ115" s="75"/>
      <c r="IR115" s="75"/>
      <c r="IS115" s="75"/>
      <c r="IT115" s="75"/>
      <c r="IU115" s="75"/>
    </row>
    <row r="116" spans="1:255" ht="18.75" customHeight="1" x14ac:dyDescent="0.25">
      <c r="A116" s="324"/>
      <c r="B116" s="466" t="s">
        <v>774</v>
      </c>
      <c r="C116" s="386"/>
      <c r="D116" s="386"/>
      <c r="E116" s="386"/>
      <c r="F116" s="386"/>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c r="AQ116" s="75"/>
      <c r="AR116" s="75"/>
      <c r="AS116" s="75"/>
      <c r="AT116" s="75"/>
      <c r="AU116" s="75"/>
      <c r="AV116" s="75"/>
      <c r="AW116" s="75"/>
      <c r="AX116" s="75"/>
      <c r="AY116" s="75"/>
      <c r="AZ116" s="75"/>
      <c r="BA116" s="75"/>
      <c r="BB116" s="75"/>
      <c r="BC116" s="75"/>
      <c r="BD116" s="75"/>
      <c r="BE116" s="75"/>
      <c r="BF116" s="75"/>
      <c r="BG116" s="75"/>
      <c r="BH116" s="75"/>
      <c r="BI116" s="75"/>
      <c r="BJ116" s="75"/>
      <c r="BK116" s="75"/>
      <c r="BL116" s="75"/>
      <c r="BM116" s="75"/>
      <c r="BN116" s="75"/>
      <c r="BO116" s="75"/>
      <c r="BP116" s="75"/>
      <c r="BQ116" s="75"/>
      <c r="BR116" s="75"/>
      <c r="BS116" s="75"/>
      <c r="BT116" s="75"/>
      <c r="BU116" s="75"/>
      <c r="BV116" s="75"/>
      <c r="BW116" s="75"/>
      <c r="BX116" s="75"/>
      <c r="BY116" s="75"/>
      <c r="BZ116" s="75"/>
      <c r="CA116" s="75"/>
      <c r="CB116" s="75"/>
      <c r="CC116" s="75"/>
      <c r="CD116" s="75"/>
      <c r="CE116" s="75"/>
      <c r="CF116" s="75"/>
      <c r="CG116" s="75"/>
      <c r="CH116" s="75"/>
      <c r="CI116" s="75"/>
      <c r="CJ116" s="75"/>
      <c r="CK116" s="75"/>
      <c r="CL116" s="75"/>
      <c r="CM116" s="75"/>
      <c r="CN116" s="75"/>
      <c r="CO116" s="75"/>
      <c r="CP116" s="75"/>
      <c r="CQ116" s="75"/>
      <c r="CR116" s="75"/>
      <c r="CS116" s="75"/>
      <c r="CT116" s="75"/>
      <c r="CU116" s="75"/>
      <c r="CV116" s="75"/>
      <c r="CW116" s="75"/>
      <c r="CX116" s="75"/>
      <c r="CY116" s="75"/>
      <c r="CZ116" s="75"/>
      <c r="DA116" s="75"/>
      <c r="DB116" s="75"/>
      <c r="DC116" s="75"/>
      <c r="DD116" s="75"/>
      <c r="DE116" s="75"/>
      <c r="DF116" s="75"/>
      <c r="DG116" s="75"/>
      <c r="DH116" s="75"/>
      <c r="DI116" s="75"/>
      <c r="DJ116" s="75"/>
      <c r="DK116" s="75"/>
      <c r="DL116" s="75"/>
      <c r="DM116" s="75"/>
      <c r="DN116" s="75"/>
      <c r="DO116" s="75"/>
      <c r="DP116" s="75"/>
      <c r="DQ116" s="75"/>
      <c r="DR116" s="75"/>
      <c r="DS116" s="75"/>
      <c r="DT116" s="75"/>
      <c r="DU116" s="75"/>
      <c r="DV116" s="75"/>
      <c r="DW116" s="75"/>
      <c r="DX116" s="75"/>
      <c r="DY116" s="75"/>
      <c r="DZ116" s="75"/>
      <c r="EA116" s="75"/>
      <c r="EB116" s="75"/>
      <c r="EC116" s="75"/>
      <c r="ED116" s="75"/>
      <c r="EE116" s="75"/>
      <c r="EF116" s="75"/>
      <c r="EG116" s="75"/>
      <c r="EH116" s="75"/>
      <c r="EI116" s="75"/>
      <c r="EJ116" s="75"/>
      <c r="EK116" s="75"/>
      <c r="EL116" s="75"/>
      <c r="EM116" s="75"/>
      <c r="EN116" s="75"/>
      <c r="EO116" s="75"/>
      <c r="EP116" s="75"/>
      <c r="EQ116" s="75"/>
      <c r="ER116" s="75"/>
      <c r="ES116" s="75"/>
      <c r="ET116" s="75"/>
      <c r="EU116" s="75"/>
      <c r="EV116" s="75"/>
      <c r="EW116" s="75"/>
      <c r="EX116" s="75"/>
      <c r="EY116" s="75"/>
      <c r="EZ116" s="75"/>
      <c r="FA116" s="75"/>
      <c r="FB116" s="75"/>
      <c r="FC116" s="75"/>
      <c r="FD116" s="75"/>
      <c r="FE116" s="75"/>
      <c r="FF116" s="75"/>
      <c r="FG116" s="75"/>
      <c r="FH116" s="75"/>
      <c r="FI116" s="75"/>
      <c r="FJ116" s="75"/>
      <c r="FK116" s="75"/>
      <c r="FL116" s="75"/>
      <c r="FM116" s="75"/>
      <c r="FN116" s="75"/>
      <c r="FO116" s="75"/>
      <c r="FP116" s="75"/>
      <c r="FQ116" s="75"/>
      <c r="FR116" s="75"/>
      <c r="FS116" s="75"/>
      <c r="FT116" s="75"/>
      <c r="FU116" s="75"/>
      <c r="FV116" s="75"/>
      <c r="FW116" s="75"/>
      <c r="FX116" s="75"/>
      <c r="FY116" s="75"/>
      <c r="FZ116" s="75"/>
      <c r="GA116" s="75"/>
      <c r="GB116" s="75"/>
      <c r="GC116" s="75"/>
      <c r="GD116" s="75"/>
      <c r="GE116" s="75"/>
      <c r="GF116" s="75"/>
      <c r="GG116" s="75"/>
      <c r="GH116" s="75"/>
      <c r="GI116" s="75"/>
      <c r="GJ116" s="75"/>
      <c r="GK116" s="75"/>
      <c r="GL116" s="75"/>
      <c r="GM116" s="75"/>
      <c r="GN116" s="75"/>
      <c r="GO116" s="75"/>
      <c r="GP116" s="75"/>
      <c r="GQ116" s="75"/>
      <c r="GR116" s="75"/>
      <c r="GS116" s="75"/>
      <c r="GT116" s="75"/>
      <c r="GU116" s="75"/>
      <c r="GV116" s="75"/>
      <c r="GW116" s="75"/>
      <c r="GX116" s="75"/>
      <c r="GY116" s="75"/>
      <c r="GZ116" s="75"/>
      <c r="HA116" s="75"/>
      <c r="HB116" s="75"/>
      <c r="HC116" s="75"/>
      <c r="HD116" s="75"/>
      <c r="HE116" s="75"/>
      <c r="HF116" s="75"/>
      <c r="HG116" s="75"/>
      <c r="HH116" s="75"/>
      <c r="HI116" s="75"/>
      <c r="HJ116" s="75"/>
      <c r="HK116" s="75"/>
      <c r="HL116" s="75"/>
      <c r="HM116" s="75"/>
      <c r="HN116" s="75"/>
      <c r="HO116" s="75"/>
      <c r="HP116" s="75"/>
      <c r="HQ116" s="75"/>
      <c r="HR116" s="75"/>
      <c r="HS116" s="75"/>
      <c r="HT116" s="75"/>
      <c r="HU116" s="75"/>
      <c r="HV116" s="75"/>
      <c r="HW116" s="75"/>
      <c r="HX116" s="75"/>
      <c r="HY116" s="75"/>
      <c r="HZ116" s="75"/>
      <c r="IA116" s="75"/>
      <c r="IB116" s="75"/>
      <c r="IC116" s="75"/>
      <c r="ID116" s="75"/>
      <c r="IE116" s="75"/>
      <c r="IF116" s="75"/>
      <c r="IG116" s="75"/>
      <c r="IH116" s="75"/>
      <c r="II116" s="75"/>
      <c r="IJ116" s="75"/>
      <c r="IK116" s="75"/>
      <c r="IL116" s="75"/>
      <c r="IM116" s="75"/>
      <c r="IN116" s="75"/>
      <c r="IO116" s="75"/>
      <c r="IP116" s="75"/>
      <c r="IQ116" s="75"/>
      <c r="IR116" s="75"/>
      <c r="IS116" s="75"/>
      <c r="IT116" s="75"/>
      <c r="IU116" s="75"/>
    </row>
    <row r="117" spans="1:255" ht="15" customHeight="1" x14ac:dyDescent="0.25">
      <c r="A117" s="324"/>
      <c r="B117" s="327"/>
      <c r="C117" s="466" t="s">
        <v>775</v>
      </c>
      <c r="D117" s="386"/>
      <c r="E117" s="386"/>
      <c r="F117" s="386"/>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c r="BF117" s="75"/>
      <c r="BG117" s="75"/>
      <c r="BH117" s="75"/>
      <c r="BI117" s="75"/>
      <c r="BJ117" s="75"/>
      <c r="BK117" s="75"/>
      <c r="BL117" s="75"/>
      <c r="BM117" s="75"/>
      <c r="BN117" s="75"/>
      <c r="BO117" s="75"/>
      <c r="BP117" s="75"/>
      <c r="BQ117" s="75"/>
      <c r="BR117" s="75"/>
      <c r="BS117" s="75"/>
      <c r="BT117" s="75"/>
      <c r="BU117" s="75"/>
      <c r="BV117" s="75"/>
      <c r="BW117" s="75"/>
      <c r="BX117" s="75"/>
      <c r="BY117" s="75"/>
      <c r="BZ117" s="75"/>
      <c r="CA117" s="75"/>
      <c r="CB117" s="75"/>
      <c r="CC117" s="75"/>
      <c r="CD117" s="75"/>
      <c r="CE117" s="75"/>
      <c r="CF117" s="75"/>
      <c r="CG117" s="75"/>
      <c r="CH117" s="75"/>
      <c r="CI117" s="75"/>
      <c r="CJ117" s="75"/>
      <c r="CK117" s="75"/>
      <c r="CL117" s="75"/>
      <c r="CM117" s="75"/>
      <c r="CN117" s="75"/>
      <c r="CO117" s="75"/>
      <c r="CP117" s="75"/>
      <c r="CQ117" s="75"/>
      <c r="CR117" s="75"/>
      <c r="CS117" s="75"/>
      <c r="CT117" s="75"/>
      <c r="CU117" s="75"/>
      <c r="CV117" s="75"/>
      <c r="CW117" s="75"/>
      <c r="CX117" s="75"/>
      <c r="CY117" s="75"/>
      <c r="CZ117" s="75"/>
      <c r="DA117" s="75"/>
      <c r="DB117" s="75"/>
      <c r="DC117" s="75"/>
      <c r="DD117" s="75"/>
      <c r="DE117" s="75"/>
      <c r="DF117" s="75"/>
      <c r="DG117" s="75"/>
      <c r="DH117" s="75"/>
      <c r="DI117" s="75"/>
      <c r="DJ117" s="75"/>
      <c r="DK117" s="75"/>
      <c r="DL117" s="75"/>
      <c r="DM117" s="75"/>
      <c r="DN117" s="75"/>
      <c r="DO117" s="75"/>
      <c r="DP117" s="75"/>
      <c r="DQ117" s="75"/>
      <c r="DR117" s="75"/>
      <c r="DS117" s="75"/>
      <c r="DT117" s="75"/>
      <c r="DU117" s="75"/>
      <c r="DV117" s="75"/>
      <c r="DW117" s="75"/>
      <c r="DX117" s="75"/>
      <c r="DY117" s="75"/>
      <c r="DZ117" s="75"/>
      <c r="EA117" s="75"/>
      <c r="EB117" s="75"/>
      <c r="EC117" s="75"/>
      <c r="ED117" s="75"/>
      <c r="EE117" s="75"/>
      <c r="EF117" s="75"/>
      <c r="EG117" s="75"/>
      <c r="EH117" s="75"/>
      <c r="EI117" s="75"/>
      <c r="EJ117" s="75"/>
      <c r="EK117" s="75"/>
      <c r="EL117" s="75"/>
      <c r="EM117" s="75"/>
      <c r="EN117" s="75"/>
      <c r="EO117" s="75"/>
      <c r="EP117" s="75"/>
      <c r="EQ117" s="75"/>
      <c r="ER117" s="75"/>
      <c r="ES117" s="75"/>
      <c r="ET117" s="75"/>
      <c r="EU117" s="75"/>
      <c r="EV117" s="75"/>
      <c r="EW117" s="75"/>
      <c r="EX117" s="75"/>
      <c r="EY117" s="75"/>
      <c r="EZ117" s="75"/>
      <c r="FA117" s="75"/>
      <c r="FB117" s="75"/>
      <c r="FC117" s="75"/>
      <c r="FD117" s="75"/>
      <c r="FE117" s="75"/>
      <c r="FF117" s="75"/>
      <c r="FG117" s="75"/>
      <c r="FH117" s="75"/>
      <c r="FI117" s="75"/>
      <c r="FJ117" s="75"/>
      <c r="FK117" s="75"/>
      <c r="FL117" s="75"/>
      <c r="FM117" s="75"/>
      <c r="FN117" s="75"/>
      <c r="FO117" s="75"/>
      <c r="FP117" s="75"/>
      <c r="FQ117" s="75"/>
      <c r="FR117" s="75"/>
      <c r="FS117" s="75"/>
      <c r="FT117" s="75"/>
      <c r="FU117" s="75"/>
      <c r="FV117" s="75"/>
      <c r="FW117" s="75"/>
      <c r="FX117" s="75"/>
      <c r="FY117" s="75"/>
      <c r="FZ117" s="75"/>
      <c r="GA117" s="75"/>
      <c r="GB117" s="75"/>
      <c r="GC117" s="75"/>
      <c r="GD117" s="75"/>
      <c r="GE117" s="75"/>
      <c r="GF117" s="75"/>
      <c r="GG117" s="75"/>
      <c r="GH117" s="75"/>
      <c r="GI117" s="75"/>
      <c r="GJ117" s="75"/>
      <c r="GK117" s="75"/>
      <c r="GL117" s="75"/>
      <c r="GM117" s="75"/>
      <c r="GN117" s="75"/>
      <c r="GO117" s="75"/>
      <c r="GP117" s="75"/>
      <c r="GQ117" s="75"/>
      <c r="GR117" s="75"/>
      <c r="GS117" s="75"/>
      <c r="GT117" s="75"/>
      <c r="GU117" s="75"/>
      <c r="GV117" s="75"/>
      <c r="GW117" s="75"/>
      <c r="GX117" s="75"/>
      <c r="GY117" s="75"/>
      <c r="GZ117" s="75"/>
      <c r="HA117" s="75"/>
      <c r="HB117" s="75"/>
      <c r="HC117" s="75"/>
      <c r="HD117" s="75"/>
      <c r="HE117" s="75"/>
      <c r="HF117" s="75"/>
      <c r="HG117" s="75"/>
      <c r="HH117" s="75"/>
      <c r="HI117" s="75"/>
      <c r="HJ117" s="75"/>
      <c r="HK117" s="75"/>
      <c r="HL117" s="75"/>
      <c r="HM117" s="75"/>
      <c r="HN117" s="75"/>
      <c r="HO117" s="75"/>
      <c r="HP117" s="75"/>
      <c r="HQ117" s="75"/>
      <c r="HR117" s="75"/>
      <c r="HS117" s="75"/>
      <c r="HT117" s="75"/>
      <c r="HU117" s="75"/>
      <c r="HV117" s="75"/>
      <c r="HW117" s="75"/>
      <c r="HX117" s="75"/>
      <c r="HY117" s="75"/>
      <c r="HZ117" s="75"/>
      <c r="IA117" s="75"/>
      <c r="IB117" s="75"/>
      <c r="IC117" s="75"/>
      <c r="ID117" s="75"/>
      <c r="IE117" s="75"/>
      <c r="IF117" s="75"/>
      <c r="IG117" s="75"/>
      <c r="IH117" s="75"/>
      <c r="II117" s="75"/>
      <c r="IJ117" s="75"/>
      <c r="IK117" s="75"/>
      <c r="IL117" s="75"/>
      <c r="IM117" s="75"/>
      <c r="IN117" s="75"/>
      <c r="IO117" s="75"/>
      <c r="IP117" s="75"/>
      <c r="IQ117" s="75"/>
      <c r="IR117" s="75"/>
      <c r="IS117" s="75"/>
      <c r="IT117" s="75"/>
      <c r="IU117" s="75"/>
    </row>
    <row r="118" spans="1:255" ht="12" customHeight="1" x14ac:dyDescent="0.25">
      <c r="A118" s="324"/>
      <c r="B118" s="327"/>
      <c r="C118" s="296"/>
      <c r="D118" s="296"/>
      <c r="E118" s="296"/>
      <c r="F118" s="296"/>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c r="BF118" s="75"/>
      <c r="BG118" s="75"/>
      <c r="BH118" s="75"/>
      <c r="BI118" s="75"/>
      <c r="BJ118" s="75"/>
      <c r="BK118" s="75"/>
      <c r="BL118" s="75"/>
      <c r="BM118" s="75"/>
      <c r="BN118" s="75"/>
      <c r="BO118" s="75"/>
      <c r="BP118" s="75"/>
      <c r="BQ118" s="75"/>
      <c r="BR118" s="75"/>
      <c r="BS118" s="75"/>
      <c r="BT118" s="75"/>
      <c r="BU118" s="75"/>
      <c r="BV118" s="75"/>
      <c r="BW118" s="75"/>
      <c r="BX118" s="75"/>
      <c r="BY118" s="75"/>
      <c r="BZ118" s="75"/>
      <c r="CA118" s="75"/>
      <c r="CB118" s="75"/>
      <c r="CC118" s="75"/>
      <c r="CD118" s="75"/>
      <c r="CE118" s="75"/>
      <c r="CF118" s="75"/>
      <c r="CG118" s="75"/>
      <c r="CH118" s="75"/>
      <c r="CI118" s="75"/>
      <c r="CJ118" s="75"/>
      <c r="CK118" s="75"/>
      <c r="CL118" s="75"/>
      <c r="CM118" s="75"/>
      <c r="CN118" s="75"/>
      <c r="CO118" s="75"/>
      <c r="CP118" s="75"/>
      <c r="CQ118" s="75"/>
      <c r="CR118" s="75"/>
      <c r="CS118" s="75"/>
      <c r="CT118" s="75"/>
      <c r="CU118" s="75"/>
      <c r="CV118" s="75"/>
      <c r="CW118" s="75"/>
      <c r="CX118" s="75"/>
      <c r="CY118" s="75"/>
      <c r="CZ118" s="75"/>
      <c r="DA118" s="75"/>
      <c r="DB118" s="75"/>
      <c r="DC118" s="75"/>
      <c r="DD118" s="75"/>
      <c r="DE118" s="75"/>
      <c r="DF118" s="75"/>
      <c r="DG118" s="75"/>
      <c r="DH118" s="75"/>
      <c r="DI118" s="75"/>
      <c r="DJ118" s="75"/>
      <c r="DK118" s="75"/>
      <c r="DL118" s="75"/>
      <c r="DM118" s="75"/>
      <c r="DN118" s="75"/>
      <c r="DO118" s="75"/>
      <c r="DP118" s="75"/>
      <c r="DQ118" s="75"/>
      <c r="DR118" s="75"/>
      <c r="DS118" s="75"/>
      <c r="DT118" s="75"/>
      <c r="DU118" s="75"/>
      <c r="DV118" s="75"/>
      <c r="DW118" s="75"/>
      <c r="DX118" s="75"/>
      <c r="DY118" s="75"/>
      <c r="DZ118" s="75"/>
      <c r="EA118" s="75"/>
      <c r="EB118" s="75"/>
      <c r="EC118" s="75"/>
      <c r="ED118" s="75"/>
      <c r="EE118" s="75"/>
      <c r="EF118" s="75"/>
      <c r="EG118" s="75"/>
      <c r="EH118" s="75"/>
      <c r="EI118" s="75"/>
      <c r="EJ118" s="75"/>
      <c r="EK118" s="75"/>
      <c r="EL118" s="75"/>
      <c r="EM118" s="75"/>
      <c r="EN118" s="75"/>
      <c r="EO118" s="75"/>
      <c r="EP118" s="75"/>
      <c r="EQ118" s="75"/>
      <c r="ER118" s="75"/>
      <c r="ES118" s="75"/>
      <c r="ET118" s="75"/>
      <c r="EU118" s="75"/>
      <c r="EV118" s="75"/>
      <c r="EW118" s="75"/>
      <c r="EX118" s="75"/>
      <c r="EY118" s="75"/>
      <c r="EZ118" s="75"/>
      <c r="FA118" s="75"/>
      <c r="FB118" s="75"/>
      <c r="FC118" s="75"/>
      <c r="FD118" s="75"/>
      <c r="FE118" s="75"/>
      <c r="FF118" s="75"/>
      <c r="FG118" s="75"/>
      <c r="FH118" s="75"/>
      <c r="FI118" s="75"/>
      <c r="FJ118" s="75"/>
      <c r="FK118" s="75"/>
      <c r="FL118" s="75"/>
      <c r="FM118" s="75"/>
      <c r="FN118" s="75"/>
      <c r="FO118" s="75"/>
      <c r="FP118" s="75"/>
      <c r="FQ118" s="75"/>
      <c r="FR118" s="75"/>
      <c r="FS118" s="75"/>
      <c r="FT118" s="75"/>
      <c r="FU118" s="75"/>
      <c r="FV118" s="75"/>
      <c r="FW118" s="75"/>
      <c r="FX118" s="75"/>
      <c r="FY118" s="75"/>
      <c r="FZ118" s="75"/>
      <c r="GA118" s="75"/>
      <c r="GB118" s="75"/>
      <c r="GC118" s="75"/>
      <c r="GD118" s="75"/>
      <c r="GE118" s="75"/>
      <c r="GF118" s="75"/>
      <c r="GG118" s="75"/>
      <c r="GH118" s="75"/>
      <c r="GI118" s="75"/>
      <c r="GJ118" s="75"/>
      <c r="GK118" s="75"/>
      <c r="GL118" s="75"/>
      <c r="GM118" s="75"/>
      <c r="GN118" s="75"/>
      <c r="GO118" s="75"/>
      <c r="GP118" s="75"/>
      <c r="GQ118" s="75"/>
      <c r="GR118" s="75"/>
      <c r="GS118" s="75"/>
      <c r="GT118" s="75"/>
      <c r="GU118" s="75"/>
      <c r="GV118" s="75"/>
      <c r="GW118" s="75"/>
      <c r="GX118" s="75"/>
      <c r="GY118" s="75"/>
      <c r="GZ118" s="75"/>
      <c r="HA118" s="75"/>
      <c r="HB118" s="75"/>
      <c r="HC118" s="75"/>
      <c r="HD118" s="75"/>
      <c r="HE118" s="75"/>
      <c r="HF118" s="75"/>
      <c r="HG118" s="75"/>
      <c r="HH118" s="75"/>
      <c r="HI118" s="75"/>
      <c r="HJ118" s="75"/>
      <c r="HK118" s="75"/>
      <c r="HL118" s="75"/>
      <c r="HM118" s="75"/>
      <c r="HN118" s="75"/>
      <c r="HO118" s="75"/>
      <c r="HP118" s="75"/>
      <c r="HQ118" s="75"/>
      <c r="HR118" s="75"/>
      <c r="HS118" s="75"/>
      <c r="HT118" s="75"/>
      <c r="HU118" s="75"/>
      <c r="HV118" s="75"/>
      <c r="HW118" s="75"/>
      <c r="HX118" s="75"/>
      <c r="HY118" s="75"/>
      <c r="HZ118" s="75"/>
      <c r="IA118" s="75"/>
      <c r="IB118" s="75"/>
      <c r="IC118" s="75"/>
      <c r="ID118" s="75"/>
      <c r="IE118" s="75"/>
      <c r="IF118" s="75"/>
      <c r="IG118" s="75"/>
      <c r="IH118" s="75"/>
      <c r="II118" s="75"/>
      <c r="IJ118" s="75"/>
      <c r="IK118" s="75"/>
      <c r="IL118" s="75"/>
      <c r="IM118" s="75"/>
      <c r="IN118" s="75"/>
      <c r="IO118" s="75"/>
      <c r="IP118" s="75"/>
      <c r="IQ118" s="75"/>
      <c r="IR118" s="75"/>
      <c r="IS118" s="75"/>
      <c r="IT118" s="75"/>
      <c r="IU118" s="75"/>
    </row>
    <row r="119" spans="1:255" ht="35.25" customHeight="1" x14ac:dyDescent="0.25">
      <c r="A119" s="323" t="s">
        <v>776</v>
      </c>
      <c r="B119" s="386" t="s">
        <v>777</v>
      </c>
      <c r="C119" s="386"/>
      <c r="D119" s="386"/>
      <c r="E119" s="386"/>
      <c r="F119" s="386"/>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c r="BP119" s="75"/>
      <c r="BQ119" s="75"/>
      <c r="BR119" s="75"/>
      <c r="BS119" s="75"/>
      <c r="BT119" s="75"/>
      <c r="BU119" s="75"/>
      <c r="BV119" s="75"/>
      <c r="BW119" s="75"/>
      <c r="BX119" s="75"/>
      <c r="BY119" s="75"/>
      <c r="BZ119" s="75"/>
      <c r="CA119" s="75"/>
      <c r="CB119" s="75"/>
      <c r="CC119" s="75"/>
      <c r="CD119" s="75"/>
      <c r="CE119" s="75"/>
      <c r="CF119" s="75"/>
      <c r="CG119" s="75"/>
      <c r="CH119" s="75"/>
      <c r="CI119" s="75"/>
      <c r="CJ119" s="75"/>
      <c r="CK119" s="75"/>
      <c r="CL119" s="75"/>
      <c r="CM119" s="75"/>
      <c r="CN119" s="75"/>
      <c r="CO119" s="75"/>
      <c r="CP119" s="75"/>
      <c r="CQ119" s="75"/>
      <c r="CR119" s="75"/>
      <c r="CS119" s="75"/>
      <c r="CT119" s="75"/>
      <c r="CU119" s="75"/>
      <c r="CV119" s="75"/>
      <c r="CW119" s="75"/>
      <c r="CX119" s="75"/>
      <c r="CY119" s="75"/>
      <c r="CZ119" s="75"/>
      <c r="DA119" s="75"/>
      <c r="DB119" s="75"/>
      <c r="DC119" s="75"/>
      <c r="DD119" s="75"/>
      <c r="DE119" s="75"/>
      <c r="DF119" s="75"/>
      <c r="DG119" s="75"/>
      <c r="DH119" s="75"/>
      <c r="DI119" s="75"/>
      <c r="DJ119" s="75"/>
      <c r="DK119" s="75"/>
      <c r="DL119" s="75"/>
      <c r="DM119" s="75"/>
      <c r="DN119" s="75"/>
      <c r="DO119" s="75"/>
      <c r="DP119" s="75"/>
      <c r="DQ119" s="75"/>
      <c r="DR119" s="75"/>
      <c r="DS119" s="75"/>
      <c r="DT119" s="75"/>
      <c r="DU119" s="75"/>
      <c r="DV119" s="75"/>
      <c r="DW119" s="75"/>
      <c r="DX119" s="75"/>
      <c r="DY119" s="75"/>
      <c r="DZ119" s="75"/>
      <c r="EA119" s="75"/>
      <c r="EB119" s="75"/>
      <c r="EC119" s="75"/>
      <c r="ED119" s="75"/>
      <c r="EE119" s="75"/>
      <c r="EF119" s="75"/>
      <c r="EG119" s="75"/>
      <c r="EH119" s="75"/>
      <c r="EI119" s="75"/>
      <c r="EJ119" s="75"/>
      <c r="EK119" s="75"/>
      <c r="EL119" s="75"/>
      <c r="EM119" s="75"/>
      <c r="EN119" s="75"/>
      <c r="EO119" s="75"/>
      <c r="EP119" s="75"/>
      <c r="EQ119" s="75"/>
      <c r="ER119" s="75"/>
      <c r="ES119" s="75"/>
      <c r="ET119" s="75"/>
      <c r="EU119" s="75"/>
      <c r="EV119" s="75"/>
      <c r="EW119" s="75"/>
      <c r="EX119" s="75"/>
      <c r="EY119" s="75"/>
      <c r="EZ119" s="75"/>
      <c r="FA119" s="75"/>
      <c r="FB119" s="75"/>
      <c r="FC119" s="75"/>
      <c r="FD119" s="75"/>
      <c r="FE119" s="75"/>
      <c r="FF119" s="75"/>
      <c r="FG119" s="75"/>
      <c r="FH119" s="75"/>
      <c r="FI119" s="75"/>
      <c r="FJ119" s="75"/>
      <c r="FK119" s="75"/>
      <c r="FL119" s="75"/>
      <c r="FM119" s="75"/>
      <c r="FN119" s="75"/>
      <c r="FO119" s="75"/>
      <c r="FP119" s="75"/>
      <c r="FQ119" s="75"/>
      <c r="FR119" s="75"/>
      <c r="FS119" s="75"/>
      <c r="FT119" s="75"/>
      <c r="FU119" s="75"/>
      <c r="FV119" s="75"/>
      <c r="FW119" s="75"/>
      <c r="FX119" s="75"/>
      <c r="FY119" s="75"/>
      <c r="FZ119" s="75"/>
      <c r="GA119" s="75"/>
      <c r="GB119" s="75"/>
      <c r="GC119" s="75"/>
      <c r="GD119" s="75"/>
      <c r="GE119" s="75"/>
      <c r="GF119" s="75"/>
      <c r="GG119" s="75"/>
      <c r="GH119" s="75"/>
      <c r="GI119" s="75"/>
      <c r="GJ119" s="75"/>
      <c r="GK119" s="75"/>
      <c r="GL119" s="75"/>
      <c r="GM119" s="75"/>
      <c r="GN119" s="75"/>
      <c r="GO119" s="75"/>
      <c r="GP119" s="75"/>
      <c r="GQ119" s="75"/>
      <c r="GR119" s="75"/>
      <c r="GS119" s="75"/>
      <c r="GT119" s="75"/>
      <c r="GU119" s="75"/>
      <c r="GV119" s="75"/>
      <c r="GW119" s="75"/>
      <c r="GX119" s="75"/>
      <c r="GY119" s="75"/>
      <c r="GZ119" s="75"/>
      <c r="HA119" s="75"/>
      <c r="HB119" s="75"/>
      <c r="HC119" s="75"/>
      <c r="HD119" s="75"/>
      <c r="HE119" s="75"/>
      <c r="HF119" s="75"/>
      <c r="HG119" s="75"/>
      <c r="HH119" s="75"/>
      <c r="HI119" s="75"/>
      <c r="HJ119" s="75"/>
      <c r="HK119" s="75"/>
      <c r="HL119" s="75"/>
      <c r="HM119" s="75"/>
      <c r="HN119" s="75"/>
      <c r="HO119" s="75"/>
      <c r="HP119" s="75"/>
      <c r="HQ119" s="75"/>
      <c r="HR119" s="75"/>
      <c r="HS119" s="75"/>
      <c r="HT119" s="75"/>
      <c r="HU119" s="75"/>
      <c r="HV119" s="75"/>
      <c r="HW119" s="75"/>
      <c r="HX119" s="75"/>
      <c r="HY119" s="75"/>
      <c r="HZ119" s="75"/>
      <c r="IA119" s="75"/>
      <c r="IB119" s="75"/>
      <c r="IC119" s="75"/>
      <c r="ID119" s="75"/>
      <c r="IE119" s="75"/>
      <c r="IF119" s="75"/>
      <c r="IG119" s="75"/>
      <c r="IH119" s="75"/>
      <c r="II119" s="75"/>
      <c r="IJ119" s="75"/>
      <c r="IK119" s="75"/>
      <c r="IL119" s="75"/>
      <c r="IM119" s="75"/>
      <c r="IN119" s="75"/>
      <c r="IO119" s="75"/>
      <c r="IP119" s="75"/>
      <c r="IQ119" s="75"/>
      <c r="IR119" s="75"/>
      <c r="IS119" s="75"/>
      <c r="IT119" s="75"/>
      <c r="IU119" s="75"/>
    </row>
    <row r="120" spans="1:255" ht="14.25" customHeight="1" x14ac:dyDescent="0.25">
      <c r="A120" s="323"/>
      <c r="B120" s="296"/>
      <c r="C120" s="296"/>
      <c r="D120" s="296"/>
      <c r="E120" s="296"/>
      <c r="F120" s="296"/>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5"/>
      <c r="BR120" s="75"/>
      <c r="BS120" s="75"/>
      <c r="BT120" s="75"/>
      <c r="BU120" s="75"/>
      <c r="BV120" s="75"/>
      <c r="BW120" s="75"/>
      <c r="BX120" s="75"/>
      <c r="BY120" s="75"/>
      <c r="BZ120" s="75"/>
      <c r="CA120" s="75"/>
      <c r="CB120" s="75"/>
      <c r="CC120" s="75"/>
      <c r="CD120" s="75"/>
      <c r="CE120" s="75"/>
      <c r="CF120" s="75"/>
      <c r="CG120" s="75"/>
      <c r="CH120" s="75"/>
      <c r="CI120" s="75"/>
      <c r="CJ120" s="75"/>
      <c r="CK120" s="75"/>
      <c r="CL120" s="75"/>
      <c r="CM120" s="75"/>
      <c r="CN120" s="75"/>
      <c r="CO120" s="75"/>
      <c r="CP120" s="75"/>
      <c r="CQ120" s="75"/>
      <c r="CR120" s="75"/>
      <c r="CS120" s="75"/>
      <c r="CT120" s="75"/>
      <c r="CU120" s="75"/>
      <c r="CV120" s="75"/>
      <c r="CW120" s="75"/>
      <c r="CX120" s="75"/>
      <c r="CY120" s="75"/>
      <c r="CZ120" s="75"/>
      <c r="DA120" s="75"/>
      <c r="DB120" s="75"/>
      <c r="DC120" s="75"/>
      <c r="DD120" s="75"/>
      <c r="DE120" s="75"/>
      <c r="DF120" s="75"/>
      <c r="DG120" s="75"/>
      <c r="DH120" s="75"/>
      <c r="DI120" s="75"/>
      <c r="DJ120" s="75"/>
      <c r="DK120" s="75"/>
      <c r="DL120" s="75"/>
      <c r="DM120" s="75"/>
      <c r="DN120" s="75"/>
      <c r="DO120" s="75"/>
      <c r="DP120" s="75"/>
      <c r="DQ120" s="75"/>
      <c r="DR120" s="75"/>
      <c r="DS120" s="75"/>
      <c r="DT120" s="75"/>
      <c r="DU120" s="75"/>
      <c r="DV120" s="75"/>
      <c r="DW120" s="75"/>
      <c r="DX120" s="75"/>
      <c r="DY120" s="75"/>
      <c r="DZ120" s="75"/>
      <c r="EA120" s="75"/>
      <c r="EB120" s="75"/>
      <c r="EC120" s="75"/>
      <c r="ED120" s="75"/>
      <c r="EE120" s="75"/>
      <c r="EF120" s="75"/>
      <c r="EG120" s="75"/>
      <c r="EH120" s="75"/>
      <c r="EI120" s="75"/>
      <c r="EJ120" s="75"/>
      <c r="EK120" s="75"/>
      <c r="EL120" s="75"/>
      <c r="EM120" s="75"/>
      <c r="EN120" s="75"/>
      <c r="EO120" s="75"/>
      <c r="EP120" s="75"/>
      <c r="EQ120" s="75"/>
      <c r="ER120" s="75"/>
      <c r="ES120" s="75"/>
      <c r="ET120" s="75"/>
      <c r="EU120" s="75"/>
      <c r="EV120" s="75"/>
      <c r="EW120" s="75"/>
      <c r="EX120" s="75"/>
      <c r="EY120" s="75"/>
      <c r="EZ120" s="75"/>
      <c r="FA120" s="75"/>
      <c r="FB120" s="75"/>
      <c r="FC120" s="75"/>
      <c r="FD120" s="75"/>
      <c r="FE120" s="75"/>
      <c r="FF120" s="75"/>
      <c r="FG120" s="75"/>
      <c r="FH120" s="75"/>
      <c r="FI120" s="75"/>
      <c r="FJ120" s="75"/>
      <c r="FK120" s="75"/>
      <c r="FL120" s="75"/>
      <c r="FM120" s="75"/>
      <c r="FN120" s="75"/>
      <c r="FO120" s="75"/>
      <c r="FP120" s="75"/>
      <c r="FQ120" s="75"/>
      <c r="FR120" s="75"/>
      <c r="FS120" s="75"/>
      <c r="FT120" s="75"/>
      <c r="FU120" s="75"/>
      <c r="FV120" s="75"/>
      <c r="FW120" s="75"/>
      <c r="FX120" s="75"/>
      <c r="FY120" s="75"/>
      <c r="FZ120" s="75"/>
      <c r="GA120" s="75"/>
      <c r="GB120" s="75"/>
      <c r="GC120" s="75"/>
      <c r="GD120" s="75"/>
      <c r="GE120" s="75"/>
      <c r="GF120" s="75"/>
      <c r="GG120" s="75"/>
      <c r="GH120" s="75"/>
      <c r="GI120" s="75"/>
      <c r="GJ120" s="75"/>
      <c r="GK120" s="75"/>
      <c r="GL120" s="75"/>
      <c r="GM120" s="75"/>
      <c r="GN120" s="75"/>
      <c r="GO120" s="75"/>
      <c r="GP120" s="75"/>
      <c r="GQ120" s="75"/>
      <c r="GR120" s="75"/>
      <c r="GS120" s="75"/>
      <c r="GT120" s="75"/>
      <c r="GU120" s="75"/>
      <c r="GV120" s="75"/>
      <c r="GW120" s="75"/>
      <c r="GX120" s="75"/>
      <c r="GY120" s="75"/>
      <c r="GZ120" s="75"/>
      <c r="HA120" s="75"/>
      <c r="HB120" s="75"/>
      <c r="HC120" s="75"/>
      <c r="HD120" s="75"/>
      <c r="HE120" s="75"/>
      <c r="HF120" s="75"/>
      <c r="HG120" s="75"/>
      <c r="HH120" s="75"/>
      <c r="HI120" s="75"/>
      <c r="HJ120" s="75"/>
      <c r="HK120" s="75"/>
      <c r="HL120" s="75"/>
      <c r="HM120" s="75"/>
      <c r="HN120" s="75"/>
      <c r="HO120" s="75"/>
      <c r="HP120" s="75"/>
      <c r="HQ120" s="75"/>
      <c r="HR120" s="75"/>
      <c r="HS120" s="75"/>
      <c r="HT120" s="75"/>
      <c r="HU120" s="75"/>
      <c r="HV120" s="75"/>
      <c r="HW120" s="75"/>
      <c r="HX120" s="75"/>
      <c r="HY120" s="75"/>
      <c r="HZ120" s="75"/>
      <c r="IA120" s="75"/>
      <c r="IB120" s="75"/>
      <c r="IC120" s="75"/>
      <c r="ID120" s="75"/>
      <c r="IE120" s="75"/>
      <c r="IF120" s="75"/>
      <c r="IG120" s="75"/>
      <c r="IH120" s="75"/>
      <c r="II120" s="75"/>
      <c r="IJ120" s="75"/>
      <c r="IK120" s="75"/>
      <c r="IL120" s="75"/>
      <c r="IM120" s="75"/>
      <c r="IN120" s="75"/>
      <c r="IO120" s="75"/>
      <c r="IP120" s="75"/>
      <c r="IQ120" s="75"/>
      <c r="IR120" s="75"/>
      <c r="IS120" s="75"/>
      <c r="IT120" s="75"/>
      <c r="IU120" s="75"/>
    </row>
    <row r="121" spans="1:255" x14ac:dyDescent="0.25">
      <c r="A121" s="290" t="s">
        <v>37</v>
      </c>
      <c r="B121" s="524" t="s">
        <v>778</v>
      </c>
      <c r="C121" s="524"/>
      <c r="D121" s="524"/>
      <c r="E121" s="11"/>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5"/>
      <c r="BR121" s="75"/>
      <c r="BS121" s="75"/>
      <c r="BT121" s="75"/>
      <c r="BU121" s="75"/>
      <c r="BV121" s="75"/>
      <c r="BW121" s="75"/>
      <c r="BX121" s="75"/>
      <c r="BY121" s="75"/>
      <c r="BZ121" s="75"/>
      <c r="CA121" s="75"/>
      <c r="CB121" s="75"/>
      <c r="CC121" s="75"/>
      <c r="CD121" s="75"/>
      <c r="CE121" s="75"/>
      <c r="CF121" s="75"/>
      <c r="CG121" s="75"/>
      <c r="CH121" s="75"/>
      <c r="CI121" s="75"/>
      <c r="CJ121" s="75"/>
      <c r="CK121" s="75"/>
      <c r="CL121" s="75"/>
      <c r="CM121" s="75"/>
      <c r="CN121" s="75"/>
      <c r="CO121" s="75"/>
      <c r="CP121" s="75"/>
      <c r="CQ121" s="75"/>
      <c r="CR121" s="75"/>
      <c r="CS121" s="75"/>
      <c r="CT121" s="75"/>
      <c r="CU121" s="75"/>
      <c r="CV121" s="75"/>
      <c r="CW121" s="75"/>
      <c r="CX121" s="75"/>
      <c r="CY121" s="75"/>
      <c r="CZ121" s="75"/>
      <c r="DA121" s="75"/>
      <c r="DB121" s="75"/>
      <c r="DC121" s="75"/>
      <c r="DD121" s="75"/>
      <c r="DE121" s="75"/>
      <c r="DF121" s="75"/>
      <c r="DG121" s="75"/>
      <c r="DH121" s="75"/>
      <c r="DI121" s="75"/>
      <c r="DJ121" s="75"/>
      <c r="DK121" s="75"/>
      <c r="DL121" s="75"/>
      <c r="DM121" s="75"/>
      <c r="DN121" s="75"/>
      <c r="DO121" s="75"/>
      <c r="DP121" s="75"/>
      <c r="DQ121" s="75"/>
      <c r="DR121" s="75"/>
      <c r="DS121" s="75"/>
      <c r="DT121" s="75"/>
      <c r="DU121" s="75"/>
      <c r="DV121" s="75"/>
      <c r="DW121" s="75"/>
      <c r="DX121" s="75"/>
      <c r="DY121" s="75"/>
      <c r="DZ121" s="75"/>
      <c r="EA121" s="75"/>
      <c r="EB121" s="75"/>
      <c r="EC121" s="75"/>
      <c r="ED121" s="75"/>
      <c r="EE121" s="75"/>
      <c r="EF121" s="75"/>
      <c r="EG121" s="75"/>
      <c r="EH121" s="75"/>
      <c r="EI121" s="75"/>
      <c r="EJ121" s="75"/>
      <c r="EK121" s="75"/>
      <c r="EL121" s="75"/>
      <c r="EM121" s="75"/>
      <c r="EN121" s="75"/>
      <c r="EO121" s="75"/>
      <c r="EP121" s="75"/>
      <c r="EQ121" s="75"/>
      <c r="ER121" s="75"/>
      <c r="ES121" s="75"/>
      <c r="ET121" s="75"/>
      <c r="EU121" s="75"/>
      <c r="EV121" s="75"/>
      <c r="EW121" s="75"/>
      <c r="EX121" s="75"/>
      <c r="EY121" s="75"/>
      <c r="EZ121" s="75"/>
      <c r="FA121" s="75"/>
      <c r="FB121" s="75"/>
      <c r="FC121" s="75"/>
      <c r="FD121" s="75"/>
      <c r="FE121" s="75"/>
      <c r="FF121" s="75"/>
      <c r="FG121" s="75"/>
      <c r="FH121" s="75"/>
      <c r="FI121" s="75"/>
      <c r="FJ121" s="75"/>
      <c r="FK121" s="75"/>
      <c r="FL121" s="75"/>
      <c r="FM121" s="75"/>
      <c r="FN121" s="75"/>
      <c r="FO121" s="75"/>
      <c r="FP121" s="75"/>
      <c r="FQ121" s="75"/>
      <c r="FR121" s="75"/>
      <c r="FS121" s="75"/>
      <c r="FT121" s="75"/>
      <c r="FU121" s="75"/>
      <c r="FV121" s="75"/>
      <c r="FW121" s="75"/>
      <c r="FX121" s="75"/>
      <c r="FY121" s="75"/>
      <c r="FZ121" s="75"/>
      <c r="GA121" s="75"/>
      <c r="GB121" s="75"/>
      <c r="GC121" s="75"/>
      <c r="GD121" s="75"/>
      <c r="GE121" s="75"/>
      <c r="GF121" s="75"/>
      <c r="GG121" s="75"/>
      <c r="GH121" s="75"/>
      <c r="GI121" s="75"/>
      <c r="GJ121" s="75"/>
      <c r="GK121" s="75"/>
      <c r="GL121" s="75"/>
      <c r="GM121" s="75"/>
      <c r="GN121" s="75"/>
      <c r="GO121" s="75"/>
      <c r="GP121" s="75"/>
      <c r="GQ121" s="75"/>
      <c r="GR121" s="75"/>
      <c r="GS121" s="75"/>
      <c r="GT121" s="75"/>
      <c r="GU121" s="75"/>
      <c r="GV121" s="75"/>
      <c r="GW121" s="75"/>
      <c r="GX121" s="75"/>
      <c r="GY121" s="75"/>
      <c r="GZ121" s="75"/>
      <c r="HA121" s="75"/>
      <c r="HB121" s="75"/>
      <c r="HC121" s="75"/>
      <c r="HD121" s="75"/>
      <c r="HE121" s="75"/>
      <c r="HF121" s="75"/>
      <c r="HG121" s="75"/>
      <c r="HH121" s="75"/>
      <c r="HI121" s="75"/>
      <c r="HJ121" s="75"/>
      <c r="HK121" s="75"/>
      <c r="HL121" s="75"/>
      <c r="HM121" s="75"/>
      <c r="HN121" s="75"/>
      <c r="HO121" s="75"/>
      <c r="HP121" s="75"/>
      <c r="HQ121" s="75"/>
      <c r="HR121" s="75"/>
      <c r="HS121" s="75"/>
      <c r="HT121" s="75"/>
      <c r="HU121" s="75"/>
      <c r="HV121" s="75"/>
      <c r="HW121" s="75"/>
      <c r="HX121" s="75"/>
      <c r="HY121" s="75"/>
      <c r="HZ121" s="75"/>
      <c r="IA121" s="75"/>
      <c r="IB121" s="75"/>
      <c r="IC121" s="75"/>
      <c r="ID121" s="75"/>
      <c r="IE121" s="75"/>
      <c r="IF121" s="75"/>
      <c r="IG121" s="75"/>
      <c r="IH121" s="75"/>
      <c r="II121" s="75"/>
      <c r="IJ121" s="75"/>
      <c r="IK121" s="75"/>
      <c r="IL121" s="75"/>
      <c r="IM121" s="75"/>
      <c r="IN121" s="75"/>
      <c r="IO121" s="75"/>
      <c r="IP121" s="75"/>
      <c r="IQ121" s="75"/>
      <c r="IR121" s="75"/>
      <c r="IS121" s="75"/>
      <c r="IT121" s="75"/>
      <c r="IU121" s="75"/>
    </row>
    <row r="122" spans="1:255" x14ac:dyDescent="0.25">
      <c r="A122" s="290" t="s">
        <v>37</v>
      </c>
      <c r="B122" s="524" t="s">
        <v>779</v>
      </c>
      <c r="C122" s="524"/>
      <c r="D122" s="524"/>
      <c r="E122" s="11"/>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c r="HV122" s="75"/>
      <c r="HW122" s="75"/>
      <c r="HX122" s="75"/>
      <c r="HY122" s="75"/>
      <c r="HZ122" s="75"/>
      <c r="IA122" s="75"/>
      <c r="IB122" s="75"/>
      <c r="IC122" s="75"/>
      <c r="ID122" s="75"/>
      <c r="IE122" s="75"/>
      <c r="IF122" s="75"/>
      <c r="IG122" s="75"/>
      <c r="IH122" s="75"/>
      <c r="II122" s="75"/>
      <c r="IJ122" s="75"/>
      <c r="IK122" s="75"/>
      <c r="IL122" s="75"/>
      <c r="IM122" s="75"/>
      <c r="IN122" s="75"/>
      <c r="IO122" s="75"/>
      <c r="IP122" s="75"/>
      <c r="IQ122" s="75"/>
      <c r="IR122" s="75"/>
      <c r="IS122" s="75"/>
      <c r="IT122" s="75"/>
      <c r="IU122" s="75"/>
    </row>
    <row r="123" spans="1:255" x14ac:dyDescent="0.25">
      <c r="A123" s="290"/>
      <c r="B123" s="524" t="s">
        <v>780</v>
      </c>
      <c r="C123" s="524"/>
      <c r="D123" s="524"/>
      <c r="E123" s="11"/>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c r="BP123" s="75"/>
      <c r="BQ123" s="75"/>
      <c r="BR123" s="75"/>
      <c r="BS123" s="75"/>
      <c r="BT123" s="75"/>
      <c r="BU123" s="75"/>
      <c r="BV123" s="75"/>
      <c r="BW123" s="75"/>
      <c r="BX123" s="75"/>
      <c r="BY123" s="75"/>
      <c r="BZ123" s="75"/>
      <c r="CA123" s="75"/>
      <c r="CB123" s="75"/>
      <c r="CC123" s="75"/>
      <c r="CD123" s="75"/>
      <c r="CE123" s="75"/>
      <c r="CF123" s="75"/>
      <c r="CG123" s="75"/>
      <c r="CH123" s="75"/>
      <c r="CI123" s="75"/>
      <c r="CJ123" s="75"/>
      <c r="CK123" s="75"/>
      <c r="CL123" s="75"/>
      <c r="CM123" s="75"/>
      <c r="CN123" s="75"/>
      <c r="CO123" s="75"/>
      <c r="CP123" s="75"/>
      <c r="CQ123" s="75"/>
      <c r="CR123" s="75"/>
      <c r="CS123" s="75"/>
      <c r="CT123" s="75"/>
      <c r="CU123" s="75"/>
      <c r="CV123" s="75"/>
      <c r="CW123" s="75"/>
      <c r="CX123" s="75"/>
      <c r="CY123" s="75"/>
      <c r="CZ123" s="75"/>
      <c r="DA123" s="75"/>
      <c r="DB123" s="75"/>
      <c r="DC123" s="75"/>
      <c r="DD123" s="75"/>
      <c r="DE123" s="75"/>
      <c r="DF123" s="75"/>
      <c r="DG123" s="75"/>
      <c r="DH123" s="75"/>
      <c r="DI123" s="75"/>
      <c r="DJ123" s="75"/>
      <c r="DK123" s="75"/>
      <c r="DL123" s="75"/>
      <c r="DM123" s="75"/>
      <c r="DN123" s="75"/>
      <c r="DO123" s="75"/>
      <c r="DP123" s="75"/>
      <c r="DQ123" s="75"/>
      <c r="DR123" s="75"/>
      <c r="DS123" s="75"/>
      <c r="DT123" s="75"/>
      <c r="DU123" s="75"/>
      <c r="DV123" s="75"/>
      <c r="DW123" s="75"/>
      <c r="DX123" s="75"/>
      <c r="DY123" s="75"/>
      <c r="DZ123" s="75"/>
      <c r="EA123" s="75"/>
      <c r="EB123" s="75"/>
      <c r="EC123" s="75"/>
      <c r="ED123" s="75"/>
      <c r="EE123" s="75"/>
      <c r="EF123" s="75"/>
      <c r="EG123" s="75"/>
      <c r="EH123" s="75"/>
      <c r="EI123" s="75"/>
      <c r="EJ123" s="75"/>
      <c r="EK123" s="75"/>
      <c r="EL123" s="75"/>
      <c r="EM123" s="75"/>
      <c r="EN123" s="75"/>
      <c r="EO123" s="75"/>
      <c r="EP123" s="75"/>
      <c r="EQ123" s="75"/>
      <c r="ER123" s="75"/>
      <c r="ES123" s="75"/>
      <c r="ET123" s="75"/>
      <c r="EU123" s="75"/>
      <c r="EV123" s="75"/>
      <c r="EW123" s="75"/>
      <c r="EX123" s="75"/>
      <c r="EY123" s="75"/>
      <c r="EZ123" s="75"/>
      <c r="FA123" s="75"/>
      <c r="FB123" s="75"/>
      <c r="FC123" s="75"/>
      <c r="FD123" s="75"/>
      <c r="FE123" s="75"/>
      <c r="FF123" s="75"/>
      <c r="FG123" s="75"/>
      <c r="FH123" s="75"/>
      <c r="FI123" s="75"/>
      <c r="FJ123" s="75"/>
      <c r="FK123" s="75"/>
      <c r="FL123" s="75"/>
      <c r="FM123" s="75"/>
      <c r="FN123" s="75"/>
      <c r="FO123" s="75"/>
      <c r="FP123" s="75"/>
      <c r="FQ123" s="75"/>
      <c r="FR123" s="75"/>
      <c r="FS123" s="75"/>
      <c r="FT123" s="75"/>
      <c r="FU123" s="75"/>
      <c r="FV123" s="75"/>
      <c r="FW123" s="75"/>
      <c r="FX123" s="75"/>
      <c r="FY123" s="75"/>
      <c r="FZ123" s="75"/>
      <c r="GA123" s="75"/>
      <c r="GB123" s="75"/>
      <c r="GC123" s="75"/>
      <c r="GD123" s="75"/>
      <c r="GE123" s="75"/>
      <c r="GF123" s="75"/>
      <c r="GG123" s="75"/>
      <c r="GH123" s="75"/>
      <c r="GI123" s="75"/>
      <c r="GJ123" s="75"/>
      <c r="GK123" s="75"/>
      <c r="GL123" s="75"/>
      <c r="GM123" s="75"/>
      <c r="GN123" s="75"/>
      <c r="GO123" s="75"/>
      <c r="GP123" s="75"/>
      <c r="GQ123" s="75"/>
      <c r="GR123" s="75"/>
      <c r="GS123" s="75"/>
      <c r="GT123" s="75"/>
      <c r="GU123" s="75"/>
      <c r="GV123" s="75"/>
      <c r="GW123" s="75"/>
      <c r="GX123" s="75"/>
      <c r="GY123" s="75"/>
      <c r="GZ123" s="75"/>
      <c r="HA123" s="75"/>
      <c r="HB123" s="75"/>
      <c r="HC123" s="75"/>
      <c r="HD123" s="75"/>
      <c r="HE123" s="75"/>
      <c r="HF123" s="75"/>
      <c r="HG123" s="75"/>
      <c r="HH123" s="75"/>
      <c r="HI123" s="75"/>
      <c r="HJ123" s="75"/>
      <c r="HK123" s="75"/>
      <c r="HL123" s="75"/>
      <c r="HM123" s="75"/>
      <c r="HN123" s="75"/>
      <c r="HO123" s="75"/>
      <c r="HP123" s="75"/>
      <c r="HQ123" s="75"/>
      <c r="HR123" s="75"/>
      <c r="HS123" s="75"/>
      <c r="HT123" s="75"/>
      <c r="HU123" s="75"/>
      <c r="HV123" s="75"/>
      <c r="HW123" s="75"/>
      <c r="HX123" s="75"/>
      <c r="HY123" s="75"/>
      <c r="HZ123" s="75"/>
      <c r="IA123" s="75"/>
      <c r="IB123" s="75"/>
      <c r="IC123" s="75"/>
      <c r="ID123" s="75"/>
      <c r="IE123" s="75"/>
      <c r="IF123" s="75"/>
      <c r="IG123" s="75"/>
      <c r="IH123" s="75"/>
      <c r="II123" s="75"/>
      <c r="IJ123" s="75"/>
      <c r="IK123" s="75"/>
      <c r="IL123" s="75"/>
      <c r="IM123" s="75"/>
      <c r="IN123" s="75"/>
      <c r="IO123" s="75"/>
      <c r="IP123" s="75"/>
      <c r="IQ123" s="75"/>
      <c r="IR123" s="75"/>
      <c r="IS123" s="75"/>
      <c r="IT123" s="75"/>
      <c r="IU123" s="75"/>
    </row>
    <row r="124" spans="1:255" x14ac:dyDescent="0.25">
      <c r="A124" s="324"/>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5"/>
      <c r="BN124" s="75"/>
      <c r="BO124" s="75"/>
      <c r="BP124" s="75"/>
      <c r="BQ124" s="75"/>
      <c r="BR124" s="75"/>
      <c r="BS124" s="75"/>
      <c r="BT124" s="75"/>
      <c r="BU124" s="75"/>
      <c r="BV124" s="75"/>
      <c r="BW124" s="75"/>
      <c r="BX124" s="75"/>
      <c r="BY124" s="75"/>
      <c r="BZ124" s="75"/>
      <c r="CA124" s="75"/>
      <c r="CB124" s="75"/>
      <c r="CC124" s="75"/>
      <c r="CD124" s="75"/>
      <c r="CE124" s="75"/>
      <c r="CF124" s="75"/>
      <c r="CG124" s="75"/>
      <c r="CH124" s="75"/>
      <c r="CI124" s="75"/>
      <c r="CJ124" s="75"/>
      <c r="CK124" s="75"/>
      <c r="CL124" s="75"/>
      <c r="CM124" s="75"/>
      <c r="CN124" s="75"/>
      <c r="CO124" s="75"/>
      <c r="CP124" s="75"/>
      <c r="CQ124" s="75"/>
      <c r="CR124" s="75"/>
      <c r="CS124" s="75"/>
      <c r="CT124" s="75"/>
      <c r="CU124" s="75"/>
      <c r="CV124" s="75"/>
      <c r="CW124" s="75"/>
      <c r="CX124" s="75"/>
      <c r="CY124" s="75"/>
      <c r="CZ124" s="75"/>
      <c r="DA124" s="75"/>
      <c r="DB124" s="75"/>
      <c r="DC124" s="75"/>
      <c r="DD124" s="75"/>
      <c r="DE124" s="75"/>
      <c r="DF124" s="75"/>
      <c r="DG124" s="75"/>
      <c r="DH124" s="75"/>
      <c r="DI124" s="75"/>
      <c r="DJ124" s="75"/>
      <c r="DK124" s="75"/>
      <c r="DL124" s="75"/>
      <c r="DM124" s="75"/>
      <c r="DN124" s="75"/>
      <c r="DO124" s="75"/>
      <c r="DP124" s="75"/>
      <c r="DQ124" s="75"/>
      <c r="DR124" s="75"/>
      <c r="DS124" s="75"/>
      <c r="DT124" s="75"/>
      <c r="DU124" s="75"/>
      <c r="DV124" s="75"/>
      <c r="DW124" s="75"/>
      <c r="DX124" s="75"/>
      <c r="DY124" s="75"/>
      <c r="DZ124" s="75"/>
      <c r="EA124" s="75"/>
      <c r="EB124" s="75"/>
      <c r="EC124" s="75"/>
      <c r="ED124" s="75"/>
      <c r="EE124" s="75"/>
      <c r="EF124" s="75"/>
      <c r="EG124" s="75"/>
      <c r="EH124" s="75"/>
      <c r="EI124" s="75"/>
      <c r="EJ124" s="75"/>
      <c r="EK124" s="75"/>
      <c r="EL124" s="75"/>
      <c r="EM124" s="75"/>
      <c r="EN124" s="75"/>
      <c r="EO124" s="75"/>
      <c r="EP124" s="75"/>
      <c r="EQ124" s="75"/>
      <c r="ER124" s="75"/>
      <c r="ES124" s="75"/>
      <c r="ET124" s="75"/>
      <c r="EU124" s="75"/>
      <c r="EV124" s="75"/>
      <c r="EW124" s="75"/>
      <c r="EX124" s="75"/>
      <c r="EY124" s="75"/>
      <c r="EZ124" s="75"/>
      <c r="FA124" s="75"/>
      <c r="FB124" s="75"/>
      <c r="FC124" s="75"/>
      <c r="FD124" s="75"/>
      <c r="FE124" s="75"/>
      <c r="FF124" s="75"/>
      <c r="FG124" s="75"/>
      <c r="FH124" s="75"/>
      <c r="FI124" s="75"/>
      <c r="FJ124" s="75"/>
      <c r="FK124" s="75"/>
      <c r="FL124" s="75"/>
      <c r="FM124" s="75"/>
      <c r="FN124" s="75"/>
      <c r="FO124" s="75"/>
      <c r="FP124" s="75"/>
      <c r="FQ124" s="75"/>
      <c r="FR124" s="75"/>
      <c r="FS124" s="75"/>
      <c r="FT124" s="75"/>
      <c r="FU124" s="75"/>
      <c r="FV124" s="75"/>
      <c r="FW124" s="75"/>
      <c r="FX124" s="75"/>
      <c r="FY124" s="75"/>
      <c r="FZ124" s="75"/>
      <c r="GA124" s="75"/>
      <c r="GB124" s="75"/>
      <c r="GC124" s="75"/>
      <c r="GD124" s="75"/>
      <c r="GE124" s="75"/>
      <c r="GF124" s="75"/>
      <c r="GG124" s="75"/>
      <c r="GH124" s="75"/>
      <c r="GI124" s="75"/>
      <c r="GJ124" s="75"/>
      <c r="GK124" s="75"/>
      <c r="GL124" s="75"/>
      <c r="GM124" s="75"/>
      <c r="GN124" s="75"/>
      <c r="GO124" s="75"/>
      <c r="GP124" s="75"/>
      <c r="GQ124" s="75"/>
      <c r="GR124" s="75"/>
      <c r="GS124" s="75"/>
      <c r="GT124" s="75"/>
      <c r="GU124" s="75"/>
      <c r="GV124" s="75"/>
      <c r="GW124" s="75"/>
      <c r="GX124" s="75"/>
      <c r="GY124" s="75"/>
      <c r="GZ124" s="75"/>
      <c r="HA124" s="75"/>
      <c r="HB124" s="75"/>
      <c r="HC124" s="75"/>
      <c r="HD124" s="75"/>
      <c r="HE124" s="75"/>
      <c r="HF124" s="75"/>
      <c r="HG124" s="75"/>
      <c r="HH124" s="75"/>
      <c r="HI124" s="75"/>
      <c r="HJ124" s="75"/>
      <c r="HK124" s="75"/>
      <c r="HL124" s="75"/>
      <c r="HM124" s="75"/>
      <c r="HN124" s="75"/>
      <c r="HO124" s="75"/>
      <c r="HP124" s="75"/>
      <c r="HQ124" s="75"/>
      <c r="HR124" s="75"/>
      <c r="HS124" s="75"/>
      <c r="HT124" s="75"/>
      <c r="HU124" s="75"/>
      <c r="HV124" s="75"/>
      <c r="HW124" s="75"/>
      <c r="HX124" s="75"/>
      <c r="HY124" s="75"/>
      <c r="HZ124" s="75"/>
      <c r="IA124" s="75"/>
      <c r="IB124" s="75"/>
      <c r="IC124" s="75"/>
      <c r="ID124" s="75"/>
      <c r="IE124" s="75"/>
      <c r="IF124" s="75"/>
      <c r="IG124" s="75"/>
      <c r="IH124" s="75"/>
      <c r="II124" s="75"/>
      <c r="IJ124" s="75"/>
      <c r="IK124" s="75"/>
      <c r="IL124" s="75"/>
      <c r="IM124" s="75"/>
      <c r="IN124" s="75"/>
      <c r="IO124" s="75"/>
      <c r="IP124" s="75"/>
      <c r="IQ124" s="75"/>
      <c r="IR124" s="75"/>
      <c r="IS124" s="75"/>
      <c r="IT124" s="75"/>
      <c r="IU124" s="75"/>
    </row>
    <row r="125" spans="1:255" ht="54" customHeight="1" x14ac:dyDescent="0.25">
      <c r="A125" s="323"/>
      <c r="B125" s="384" t="s">
        <v>781</v>
      </c>
      <c r="C125" s="385"/>
      <c r="D125" s="385"/>
      <c r="E125" s="428"/>
      <c r="F125" s="248">
        <v>282</v>
      </c>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c r="CC125" s="75"/>
      <c r="CD125" s="75"/>
      <c r="CE125" s="75"/>
      <c r="CF125" s="75"/>
      <c r="CG125" s="75"/>
      <c r="CH125" s="75"/>
      <c r="CI125" s="75"/>
      <c r="CJ125" s="75"/>
      <c r="CK125" s="75"/>
      <c r="CL125" s="75"/>
      <c r="CM125" s="75"/>
      <c r="CN125" s="75"/>
      <c r="CO125" s="75"/>
      <c r="CP125" s="75"/>
      <c r="CQ125" s="75"/>
      <c r="CR125" s="75"/>
      <c r="CS125" s="75"/>
      <c r="CT125" s="75"/>
      <c r="CU125" s="75"/>
      <c r="CV125" s="75"/>
      <c r="CW125" s="75"/>
      <c r="CX125" s="75"/>
      <c r="CY125" s="75"/>
      <c r="CZ125" s="75"/>
      <c r="DA125" s="75"/>
      <c r="DB125" s="75"/>
      <c r="DC125" s="75"/>
      <c r="DD125" s="75"/>
      <c r="DE125" s="75"/>
      <c r="DF125" s="75"/>
      <c r="DG125" s="75"/>
      <c r="DH125" s="75"/>
      <c r="DI125" s="75"/>
      <c r="DJ125" s="75"/>
      <c r="DK125" s="75"/>
      <c r="DL125" s="75"/>
      <c r="DM125" s="75"/>
      <c r="DN125" s="75"/>
      <c r="DO125" s="75"/>
      <c r="DP125" s="75"/>
      <c r="DQ125" s="75"/>
      <c r="DR125" s="75"/>
      <c r="DS125" s="75"/>
      <c r="DT125" s="75"/>
      <c r="DU125" s="75"/>
      <c r="DV125" s="75"/>
      <c r="DW125" s="75"/>
      <c r="DX125" s="75"/>
      <c r="DY125" s="75"/>
      <c r="DZ125" s="75"/>
      <c r="EA125" s="75"/>
      <c r="EB125" s="75"/>
      <c r="EC125" s="75"/>
      <c r="ED125" s="75"/>
      <c r="EE125" s="75"/>
      <c r="EF125" s="75"/>
      <c r="EG125" s="75"/>
      <c r="EH125" s="75"/>
      <c r="EI125" s="75"/>
      <c r="EJ125" s="75"/>
      <c r="EK125" s="75"/>
      <c r="EL125" s="75"/>
      <c r="EM125" s="75"/>
      <c r="EN125" s="75"/>
      <c r="EO125" s="75"/>
      <c r="EP125" s="75"/>
      <c r="EQ125" s="75"/>
      <c r="ER125" s="75"/>
      <c r="ES125" s="75"/>
      <c r="ET125" s="75"/>
      <c r="EU125" s="75"/>
      <c r="EV125" s="75"/>
      <c r="EW125" s="75"/>
      <c r="EX125" s="75"/>
      <c r="EY125" s="75"/>
      <c r="EZ125" s="75"/>
      <c r="FA125" s="75"/>
      <c r="FB125" s="75"/>
      <c r="FC125" s="75"/>
      <c r="FD125" s="75"/>
      <c r="FE125" s="75"/>
      <c r="FF125" s="75"/>
      <c r="FG125" s="75"/>
      <c r="FH125" s="75"/>
      <c r="FI125" s="75"/>
      <c r="FJ125" s="75"/>
      <c r="FK125" s="75"/>
      <c r="FL125" s="75"/>
      <c r="FM125" s="75"/>
      <c r="FN125" s="75"/>
      <c r="FO125" s="75"/>
      <c r="FP125" s="75"/>
      <c r="FQ125" s="75"/>
      <c r="FR125" s="75"/>
      <c r="FS125" s="75"/>
      <c r="FT125" s="75"/>
      <c r="FU125" s="75"/>
      <c r="FV125" s="75"/>
      <c r="FW125" s="75"/>
      <c r="FX125" s="75"/>
      <c r="FY125" s="75"/>
      <c r="FZ125" s="75"/>
      <c r="GA125" s="75"/>
      <c r="GB125" s="75"/>
      <c r="GC125" s="75"/>
      <c r="GD125" s="75"/>
      <c r="GE125" s="75"/>
      <c r="GF125" s="75"/>
      <c r="GG125" s="75"/>
      <c r="GH125" s="75"/>
      <c r="GI125" s="75"/>
      <c r="GJ125" s="75"/>
      <c r="GK125" s="75"/>
      <c r="GL125" s="75"/>
      <c r="GM125" s="75"/>
      <c r="GN125" s="75"/>
      <c r="GO125" s="75"/>
      <c r="GP125" s="75"/>
      <c r="GQ125" s="75"/>
      <c r="GR125" s="75"/>
      <c r="GS125" s="75"/>
      <c r="GT125" s="75"/>
      <c r="GU125" s="75"/>
      <c r="GV125" s="75"/>
      <c r="GW125" s="75"/>
      <c r="GX125" s="75"/>
      <c r="GY125" s="75"/>
      <c r="GZ125" s="75"/>
      <c r="HA125" s="75"/>
      <c r="HB125" s="75"/>
      <c r="HC125" s="75"/>
      <c r="HD125" s="75"/>
      <c r="HE125" s="75"/>
      <c r="HF125" s="75"/>
      <c r="HG125" s="75"/>
      <c r="HH125" s="75"/>
      <c r="HI125" s="75"/>
      <c r="HJ125" s="75"/>
      <c r="HK125" s="75"/>
      <c r="HL125" s="75"/>
      <c r="HM125" s="75"/>
      <c r="HN125" s="75"/>
      <c r="HO125" s="75"/>
      <c r="HP125" s="75"/>
      <c r="HQ125" s="75"/>
      <c r="HR125" s="75"/>
      <c r="HS125" s="75"/>
      <c r="HT125" s="75"/>
      <c r="HU125" s="75"/>
      <c r="HV125" s="75"/>
      <c r="HW125" s="75"/>
      <c r="HX125" s="75"/>
      <c r="HY125" s="75"/>
      <c r="HZ125" s="75"/>
      <c r="IA125" s="75"/>
      <c r="IB125" s="75"/>
      <c r="IC125" s="75"/>
      <c r="ID125" s="75"/>
      <c r="IE125" s="75"/>
      <c r="IF125" s="75"/>
      <c r="IG125" s="75"/>
      <c r="IH125" s="75"/>
      <c r="II125" s="75"/>
      <c r="IJ125" s="75"/>
      <c r="IK125" s="75"/>
      <c r="IL125" s="75"/>
      <c r="IM125" s="75"/>
      <c r="IN125" s="75"/>
      <c r="IO125" s="75"/>
      <c r="IP125" s="75"/>
      <c r="IQ125" s="75"/>
      <c r="IR125" s="75"/>
      <c r="IS125" s="75"/>
      <c r="IT125" s="75"/>
      <c r="IU125" s="75"/>
    </row>
    <row r="126" spans="1:255" x14ac:dyDescent="0.25">
      <c r="A126" s="324"/>
      <c r="B126" s="296"/>
      <c r="C126" s="84"/>
      <c r="D126" s="296"/>
      <c r="E126" s="296"/>
      <c r="F126" s="6"/>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5"/>
      <c r="BR126" s="75"/>
      <c r="BS126" s="75"/>
      <c r="BT126" s="75"/>
      <c r="BU126" s="75"/>
      <c r="BV126" s="75"/>
      <c r="BW126" s="75"/>
      <c r="BX126" s="75"/>
      <c r="BY126" s="75"/>
      <c r="BZ126" s="75"/>
      <c r="CA126" s="75"/>
      <c r="CB126" s="75"/>
      <c r="CC126" s="75"/>
      <c r="CD126" s="75"/>
      <c r="CE126" s="75"/>
      <c r="CF126" s="75"/>
      <c r="CG126" s="75"/>
      <c r="CH126" s="75"/>
      <c r="CI126" s="75"/>
      <c r="CJ126" s="75"/>
      <c r="CK126" s="75"/>
      <c r="CL126" s="75"/>
      <c r="CM126" s="75"/>
      <c r="CN126" s="75"/>
      <c r="CO126" s="75"/>
      <c r="CP126" s="75"/>
      <c r="CQ126" s="75"/>
      <c r="CR126" s="75"/>
      <c r="CS126" s="75"/>
      <c r="CT126" s="75"/>
      <c r="CU126" s="75"/>
      <c r="CV126" s="75"/>
      <c r="CW126" s="75"/>
      <c r="CX126" s="75"/>
      <c r="CY126" s="75"/>
      <c r="CZ126" s="75"/>
      <c r="DA126" s="75"/>
      <c r="DB126" s="75"/>
      <c r="DC126" s="75"/>
      <c r="DD126" s="75"/>
      <c r="DE126" s="75"/>
      <c r="DF126" s="75"/>
      <c r="DG126" s="75"/>
      <c r="DH126" s="75"/>
      <c r="DI126" s="75"/>
      <c r="DJ126" s="75"/>
      <c r="DK126" s="75"/>
      <c r="DL126" s="75"/>
      <c r="DM126" s="75"/>
      <c r="DN126" s="75"/>
      <c r="DO126" s="75"/>
      <c r="DP126" s="75"/>
      <c r="DQ126" s="75"/>
      <c r="DR126" s="75"/>
      <c r="DS126" s="75"/>
      <c r="DT126" s="75"/>
      <c r="DU126" s="75"/>
      <c r="DV126" s="75"/>
      <c r="DW126" s="75"/>
      <c r="DX126" s="75"/>
      <c r="DY126" s="75"/>
      <c r="DZ126" s="75"/>
      <c r="EA126" s="75"/>
      <c r="EB126" s="75"/>
      <c r="EC126" s="75"/>
      <c r="ED126" s="75"/>
      <c r="EE126" s="75"/>
      <c r="EF126" s="75"/>
      <c r="EG126" s="75"/>
      <c r="EH126" s="75"/>
      <c r="EI126" s="75"/>
      <c r="EJ126" s="75"/>
      <c r="EK126" s="75"/>
      <c r="EL126" s="75"/>
      <c r="EM126" s="75"/>
      <c r="EN126" s="75"/>
      <c r="EO126" s="75"/>
      <c r="EP126" s="75"/>
      <c r="EQ126" s="75"/>
      <c r="ER126" s="75"/>
      <c r="ES126" s="75"/>
      <c r="ET126" s="75"/>
      <c r="EU126" s="75"/>
      <c r="EV126" s="75"/>
      <c r="EW126" s="75"/>
      <c r="EX126" s="75"/>
      <c r="EY126" s="75"/>
      <c r="EZ126" s="75"/>
      <c r="FA126" s="75"/>
      <c r="FB126" s="75"/>
      <c r="FC126" s="75"/>
      <c r="FD126" s="75"/>
      <c r="FE126" s="75"/>
      <c r="FF126" s="75"/>
      <c r="FG126" s="75"/>
      <c r="FH126" s="75"/>
      <c r="FI126" s="75"/>
      <c r="FJ126" s="75"/>
      <c r="FK126" s="75"/>
      <c r="FL126" s="75"/>
      <c r="FM126" s="75"/>
      <c r="FN126" s="75"/>
      <c r="FO126" s="75"/>
      <c r="FP126" s="75"/>
      <c r="FQ126" s="75"/>
      <c r="FR126" s="75"/>
      <c r="FS126" s="75"/>
      <c r="FT126" s="75"/>
      <c r="FU126" s="75"/>
      <c r="FV126" s="75"/>
      <c r="FW126" s="75"/>
      <c r="FX126" s="75"/>
      <c r="FY126" s="75"/>
      <c r="FZ126" s="75"/>
      <c r="GA126" s="75"/>
      <c r="GB126" s="75"/>
      <c r="GC126" s="75"/>
      <c r="GD126" s="75"/>
      <c r="GE126" s="75"/>
      <c r="GF126" s="75"/>
      <c r="GG126" s="75"/>
      <c r="GH126" s="75"/>
      <c r="GI126" s="75"/>
      <c r="GJ126" s="75"/>
      <c r="GK126" s="75"/>
      <c r="GL126" s="75"/>
      <c r="GM126" s="75"/>
      <c r="GN126" s="75"/>
      <c r="GO126" s="75"/>
      <c r="GP126" s="75"/>
      <c r="GQ126" s="75"/>
      <c r="GR126" s="75"/>
      <c r="GS126" s="75"/>
      <c r="GT126" s="75"/>
      <c r="GU126" s="75"/>
      <c r="GV126" s="75"/>
      <c r="GW126" s="75"/>
      <c r="GX126" s="75"/>
      <c r="GY126" s="75"/>
      <c r="GZ126" s="75"/>
      <c r="HA126" s="75"/>
      <c r="HB126" s="75"/>
      <c r="HC126" s="75"/>
      <c r="HD126" s="75"/>
      <c r="HE126" s="75"/>
      <c r="HF126" s="75"/>
      <c r="HG126" s="75"/>
      <c r="HH126" s="75"/>
      <c r="HI126" s="75"/>
      <c r="HJ126" s="75"/>
      <c r="HK126" s="75"/>
      <c r="HL126" s="75"/>
      <c r="HM126" s="75"/>
      <c r="HN126" s="75"/>
      <c r="HO126" s="75"/>
      <c r="HP126" s="75"/>
      <c r="HQ126" s="75"/>
      <c r="HR126" s="75"/>
      <c r="HS126" s="75"/>
      <c r="HT126" s="75"/>
      <c r="HU126" s="75"/>
      <c r="HV126" s="75"/>
      <c r="HW126" s="75"/>
      <c r="HX126" s="75"/>
      <c r="HY126" s="75"/>
      <c r="HZ126" s="75"/>
      <c r="IA126" s="75"/>
      <c r="IB126" s="75"/>
      <c r="IC126" s="75"/>
      <c r="ID126" s="75"/>
      <c r="IE126" s="75"/>
      <c r="IF126" s="75"/>
      <c r="IG126" s="75"/>
      <c r="IH126" s="75"/>
      <c r="II126" s="75"/>
      <c r="IJ126" s="75"/>
      <c r="IK126" s="75"/>
      <c r="IL126" s="75"/>
      <c r="IM126" s="75"/>
      <c r="IN126" s="75"/>
      <c r="IO126" s="75"/>
      <c r="IP126" s="75"/>
      <c r="IQ126" s="75"/>
      <c r="IR126" s="75"/>
      <c r="IS126" s="75"/>
      <c r="IT126" s="75"/>
      <c r="IU126" s="75"/>
    </row>
    <row r="127" spans="1:255" ht="42" customHeight="1" x14ac:dyDescent="0.25">
      <c r="A127" s="323"/>
      <c r="B127" s="384" t="s">
        <v>782</v>
      </c>
      <c r="C127" s="385"/>
      <c r="D127" s="385"/>
      <c r="E127" s="428"/>
      <c r="F127" s="249">
        <v>36263</v>
      </c>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5"/>
      <c r="BR127" s="75"/>
      <c r="BS127" s="75"/>
      <c r="BT127" s="75"/>
      <c r="BU127" s="75"/>
      <c r="BV127" s="75"/>
      <c r="BW127" s="75"/>
      <c r="BX127" s="75"/>
      <c r="BY127" s="75"/>
      <c r="BZ127" s="75"/>
      <c r="CA127" s="75"/>
      <c r="CB127" s="75"/>
      <c r="CC127" s="75"/>
      <c r="CD127" s="75"/>
      <c r="CE127" s="75"/>
      <c r="CF127" s="75"/>
      <c r="CG127" s="75"/>
      <c r="CH127" s="75"/>
      <c r="CI127" s="75"/>
      <c r="CJ127" s="75"/>
      <c r="CK127" s="75"/>
      <c r="CL127" s="75"/>
      <c r="CM127" s="75"/>
      <c r="CN127" s="75"/>
      <c r="CO127" s="75"/>
      <c r="CP127" s="75"/>
      <c r="CQ127" s="75"/>
      <c r="CR127" s="75"/>
      <c r="CS127" s="75"/>
      <c r="CT127" s="75"/>
      <c r="CU127" s="75"/>
      <c r="CV127" s="75"/>
      <c r="CW127" s="75"/>
      <c r="CX127" s="75"/>
      <c r="CY127" s="75"/>
      <c r="CZ127" s="75"/>
      <c r="DA127" s="75"/>
      <c r="DB127" s="75"/>
      <c r="DC127" s="75"/>
      <c r="DD127" s="75"/>
      <c r="DE127" s="75"/>
      <c r="DF127" s="75"/>
      <c r="DG127" s="75"/>
      <c r="DH127" s="75"/>
      <c r="DI127" s="75"/>
      <c r="DJ127" s="75"/>
      <c r="DK127" s="75"/>
      <c r="DL127" s="75"/>
      <c r="DM127" s="75"/>
      <c r="DN127" s="75"/>
      <c r="DO127" s="75"/>
      <c r="DP127" s="75"/>
      <c r="DQ127" s="75"/>
      <c r="DR127" s="75"/>
      <c r="DS127" s="75"/>
      <c r="DT127" s="75"/>
      <c r="DU127" s="75"/>
      <c r="DV127" s="75"/>
      <c r="DW127" s="75"/>
      <c r="DX127" s="75"/>
      <c r="DY127" s="75"/>
      <c r="DZ127" s="75"/>
      <c r="EA127" s="75"/>
      <c r="EB127" s="75"/>
      <c r="EC127" s="75"/>
      <c r="ED127" s="75"/>
      <c r="EE127" s="75"/>
      <c r="EF127" s="75"/>
      <c r="EG127" s="75"/>
      <c r="EH127" s="75"/>
      <c r="EI127" s="75"/>
      <c r="EJ127" s="75"/>
      <c r="EK127" s="75"/>
      <c r="EL127" s="75"/>
      <c r="EM127" s="75"/>
      <c r="EN127" s="75"/>
      <c r="EO127" s="75"/>
      <c r="EP127" s="75"/>
      <c r="EQ127" s="75"/>
      <c r="ER127" s="75"/>
      <c r="ES127" s="75"/>
      <c r="ET127" s="75"/>
      <c r="EU127" s="75"/>
      <c r="EV127" s="75"/>
      <c r="EW127" s="75"/>
      <c r="EX127" s="75"/>
      <c r="EY127" s="75"/>
      <c r="EZ127" s="75"/>
      <c r="FA127" s="75"/>
      <c r="FB127" s="75"/>
      <c r="FC127" s="75"/>
      <c r="FD127" s="75"/>
      <c r="FE127" s="75"/>
      <c r="FF127" s="75"/>
      <c r="FG127" s="75"/>
      <c r="FH127" s="75"/>
      <c r="FI127" s="75"/>
      <c r="FJ127" s="75"/>
      <c r="FK127" s="75"/>
      <c r="FL127" s="75"/>
      <c r="FM127" s="75"/>
      <c r="FN127" s="75"/>
      <c r="FO127" s="75"/>
      <c r="FP127" s="75"/>
      <c r="FQ127" s="75"/>
      <c r="FR127" s="75"/>
      <c r="FS127" s="75"/>
      <c r="FT127" s="75"/>
      <c r="FU127" s="75"/>
      <c r="FV127" s="75"/>
      <c r="FW127" s="75"/>
      <c r="FX127" s="75"/>
      <c r="FY127" s="75"/>
      <c r="FZ127" s="75"/>
      <c r="GA127" s="75"/>
      <c r="GB127" s="75"/>
      <c r="GC127" s="75"/>
      <c r="GD127" s="75"/>
      <c r="GE127" s="75"/>
      <c r="GF127" s="75"/>
      <c r="GG127" s="75"/>
      <c r="GH127" s="75"/>
      <c r="GI127" s="75"/>
      <c r="GJ127" s="75"/>
      <c r="GK127" s="75"/>
      <c r="GL127" s="75"/>
      <c r="GM127" s="75"/>
      <c r="GN127" s="75"/>
      <c r="GO127" s="75"/>
      <c r="GP127" s="75"/>
      <c r="GQ127" s="75"/>
      <c r="GR127" s="75"/>
      <c r="GS127" s="75"/>
      <c r="GT127" s="75"/>
      <c r="GU127" s="75"/>
      <c r="GV127" s="75"/>
      <c r="GW127" s="75"/>
      <c r="GX127" s="75"/>
      <c r="GY127" s="75"/>
      <c r="GZ127" s="75"/>
      <c r="HA127" s="75"/>
      <c r="HB127" s="75"/>
      <c r="HC127" s="75"/>
      <c r="HD127" s="75"/>
      <c r="HE127" s="75"/>
      <c r="HF127" s="75"/>
      <c r="HG127" s="75"/>
      <c r="HH127" s="75"/>
      <c r="HI127" s="75"/>
      <c r="HJ127" s="75"/>
      <c r="HK127" s="75"/>
      <c r="HL127" s="75"/>
      <c r="HM127" s="75"/>
      <c r="HN127" s="75"/>
      <c r="HO127" s="75"/>
      <c r="HP127" s="75"/>
      <c r="HQ127" s="75"/>
      <c r="HR127" s="75"/>
      <c r="HS127" s="75"/>
      <c r="HT127" s="75"/>
      <c r="HU127" s="75"/>
      <c r="HV127" s="75"/>
      <c r="HW127" s="75"/>
      <c r="HX127" s="75"/>
      <c r="HY127" s="75"/>
      <c r="HZ127" s="75"/>
      <c r="IA127" s="75"/>
      <c r="IB127" s="75"/>
      <c r="IC127" s="75"/>
      <c r="ID127" s="75"/>
      <c r="IE127" s="75"/>
      <c r="IF127" s="75"/>
      <c r="IG127" s="75"/>
      <c r="IH127" s="75"/>
      <c r="II127" s="75"/>
      <c r="IJ127" s="75"/>
      <c r="IK127" s="75"/>
      <c r="IL127" s="75"/>
      <c r="IM127" s="75"/>
      <c r="IN127" s="75"/>
      <c r="IO127" s="75"/>
      <c r="IP127" s="75"/>
      <c r="IQ127" s="75"/>
      <c r="IR127" s="75"/>
      <c r="IS127" s="75"/>
      <c r="IT127" s="75"/>
      <c r="IU127" s="75"/>
    </row>
    <row r="128" spans="1:255" x14ac:dyDescent="0.25">
      <c r="A128" s="324"/>
      <c r="B128" s="75"/>
      <c r="C128" s="75"/>
      <c r="D128" s="75"/>
      <c r="E128" s="75"/>
      <c r="F128" s="8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75"/>
      <c r="BW128" s="75"/>
      <c r="BX128" s="75"/>
      <c r="BY128" s="75"/>
      <c r="BZ128" s="75"/>
      <c r="CA128" s="75"/>
      <c r="CB128" s="75"/>
      <c r="CC128" s="75"/>
      <c r="CD128" s="75"/>
      <c r="CE128" s="75"/>
      <c r="CF128" s="75"/>
      <c r="CG128" s="75"/>
      <c r="CH128" s="75"/>
      <c r="CI128" s="75"/>
      <c r="CJ128" s="75"/>
      <c r="CK128" s="75"/>
      <c r="CL128" s="75"/>
      <c r="CM128" s="75"/>
      <c r="CN128" s="75"/>
      <c r="CO128" s="75"/>
      <c r="CP128" s="75"/>
      <c r="CQ128" s="75"/>
      <c r="CR128" s="75"/>
      <c r="CS128" s="75"/>
      <c r="CT128" s="75"/>
      <c r="CU128" s="75"/>
      <c r="CV128" s="75"/>
      <c r="CW128" s="75"/>
      <c r="CX128" s="75"/>
      <c r="CY128" s="75"/>
      <c r="CZ128" s="75"/>
      <c r="DA128" s="75"/>
      <c r="DB128" s="75"/>
      <c r="DC128" s="75"/>
      <c r="DD128" s="75"/>
      <c r="DE128" s="75"/>
      <c r="DF128" s="75"/>
      <c r="DG128" s="75"/>
      <c r="DH128" s="75"/>
      <c r="DI128" s="75"/>
      <c r="DJ128" s="75"/>
      <c r="DK128" s="75"/>
      <c r="DL128" s="75"/>
      <c r="DM128" s="75"/>
      <c r="DN128" s="75"/>
      <c r="DO128" s="75"/>
      <c r="DP128" s="75"/>
      <c r="DQ128" s="75"/>
      <c r="DR128" s="75"/>
      <c r="DS128" s="75"/>
      <c r="DT128" s="75"/>
      <c r="DU128" s="75"/>
      <c r="DV128" s="75"/>
      <c r="DW128" s="75"/>
      <c r="DX128" s="75"/>
      <c r="DY128" s="75"/>
      <c r="DZ128" s="75"/>
      <c r="EA128" s="75"/>
      <c r="EB128" s="75"/>
      <c r="EC128" s="75"/>
      <c r="ED128" s="75"/>
      <c r="EE128" s="75"/>
      <c r="EF128" s="75"/>
      <c r="EG128" s="75"/>
      <c r="EH128" s="75"/>
      <c r="EI128" s="75"/>
      <c r="EJ128" s="75"/>
      <c r="EK128" s="75"/>
      <c r="EL128" s="75"/>
      <c r="EM128" s="75"/>
      <c r="EN128" s="75"/>
      <c r="EO128" s="75"/>
      <c r="EP128" s="75"/>
      <c r="EQ128" s="75"/>
      <c r="ER128" s="75"/>
      <c r="ES128" s="75"/>
      <c r="ET128" s="75"/>
      <c r="EU128" s="75"/>
      <c r="EV128" s="75"/>
      <c r="EW128" s="75"/>
      <c r="EX128" s="75"/>
      <c r="EY128" s="75"/>
      <c r="EZ128" s="75"/>
      <c r="FA128" s="75"/>
      <c r="FB128" s="75"/>
      <c r="FC128" s="75"/>
      <c r="FD128" s="75"/>
      <c r="FE128" s="75"/>
      <c r="FF128" s="75"/>
      <c r="FG128" s="75"/>
      <c r="FH128" s="75"/>
      <c r="FI128" s="75"/>
      <c r="FJ128" s="75"/>
      <c r="FK128" s="75"/>
      <c r="FL128" s="75"/>
      <c r="FM128" s="75"/>
      <c r="FN128" s="75"/>
      <c r="FO128" s="75"/>
      <c r="FP128" s="75"/>
      <c r="FQ128" s="75"/>
      <c r="FR128" s="75"/>
      <c r="FS128" s="75"/>
      <c r="FT128" s="75"/>
      <c r="FU128" s="75"/>
      <c r="FV128" s="75"/>
      <c r="FW128" s="75"/>
      <c r="FX128" s="75"/>
      <c r="FY128" s="75"/>
      <c r="FZ128" s="75"/>
      <c r="GA128" s="75"/>
      <c r="GB128" s="75"/>
      <c r="GC128" s="75"/>
      <c r="GD128" s="75"/>
      <c r="GE128" s="75"/>
      <c r="GF128" s="75"/>
      <c r="GG128" s="75"/>
      <c r="GH128" s="75"/>
      <c r="GI128" s="75"/>
      <c r="GJ128" s="75"/>
      <c r="GK128" s="75"/>
      <c r="GL128" s="75"/>
      <c r="GM128" s="75"/>
      <c r="GN128" s="75"/>
      <c r="GO128" s="75"/>
      <c r="GP128" s="75"/>
      <c r="GQ128" s="75"/>
      <c r="GR128" s="75"/>
      <c r="GS128" s="75"/>
      <c r="GT128" s="75"/>
      <c r="GU128" s="75"/>
      <c r="GV128" s="75"/>
      <c r="GW128" s="75"/>
      <c r="GX128" s="75"/>
      <c r="GY128" s="75"/>
      <c r="GZ128" s="75"/>
      <c r="HA128" s="75"/>
      <c r="HB128" s="75"/>
      <c r="HC128" s="75"/>
      <c r="HD128" s="75"/>
      <c r="HE128" s="75"/>
      <c r="HF128" s="75"/>
      <c r="HG128" s="75"/>
      <c r="HH128" s="75"/>
      <c r="HI128" s="75"/>
      <c r="HJ128" s="75"/>
      <c r="HK128" s="75"/>
      <c r="HL128" s="75"/>
      <c r="HM128" s="75"/>
      <c r="HN128" s="75"/>
      <c r="HO128" s="75"/>
      <c r="HP128" s="75"/>
      <c r="HQ128" s="75"/>
      <c r="HR128" s="75"/>
      <c r="HS128" s="75"/>
      <c r="HT128" s="75"/>
      <c r="HU128" s="75"/>
      <c r="HV128" s="75"/>
      <c r="HW128" s="75"/>
      <c r="HX128" s="75"/>
      <c r="HY128" s="75"/>
      <c r="HZ128" s="75"/>
      <c r="IA128" s="75"/>
      <c r="IB128" s="75"/>
      <c r="IC128" s="75"/>
      <c r="ID128" s="75"/>
      <c r="IE128" s="75"/>
      <c r="IF128" s="75"/>
      <c r="IG128" s="75"/>
      <c r="IH128" s="75"/>
      <c r="II128" s="75"/>
      <c r="IJ128" s="75"/>
      <c r="IK128" s="75"/>
      <c r="IL128" s="75"/>
      <c r="IM128" s="75"/>
      <c r="IN128" s="75"/>
      <c r="IO128" s="75"/>
      <c r="IP128" s="75"/>
      <c r="IQ128" s="75"/>
      <c r="IR128" s="75"/>
      <c r="IS128" s="75"/>
      <c r="IT128" s="75"/>
      <c r="IU128" s="75"/>
    </row>
    <row r="129" spans="1:6" ht="39.75" customHeight="1" x14ac:dyDescent="0.25">
      <c r="A129" s="323"/>
      <c r="B129" s="384" t="s">
        <v>783</v>
      </c>
      <c r="C129" s="385"/>
      <c r="D129" s="385"/>
      <c r="E129" s="428"/>
      <c r="F129" s="249">
        <v>10226035</v>
      </c>
    </row>
    <row r="130" spans="1:6" ht="26.25" customHeight="1" x14ac:dyDescent="0.25">
      <c r="A130" s="323"/>
      <c r="B130" s="298"/>
      <c r="C130" s="298"/>
      <c r="D130" s="298"/>
      <c r="E130" s="298"/>
      <c r="F130" s="86"/>
    </row>
    <row r="131" spans="1:6" ht="12.75" customHeight="1" x14ac:dyDescent="0.25">
      <c r="A131" s="323" t="s">
        <v>784</v>
      </c>
      <c r="B131" s="386" t="s">
        <v>785</v>
      </c>
      <c r="C131" s="386"/>
      <c r="D131" s="386"/>
      <c r="E131" s="386"/>
      <c r="F131" s="386"/>
    </row>
    <row r="132" spans="1:6" ht="12.75" customHeight="1" x14ac:dyDescent="0.25">
      <c r="A132" s="323"/>
      <c r="B132" s="296"/>
      <c r="C132" s="296"/>
      <c r="D132" s="296"/>
      <c r="E132" s="296"/>
      <c r="F132" s="296"/>
    </row>
    <row r="133" spans="1:6" x14ac:dyDescent="0.25">
      <c r="A133" s="290"/>
      <c r="B133" s="524" t="s">
        <v>786</v>
      </c>
      <c r="C133" s="525"/>
      <c r="D133" s="525"/>
      <c r="E133" s="6"/>
      <c r="F133" s="75"/>
    </row>
    <row r="134" spans="1:6" x14ac:dyDescent="0.25">
      <c r="A134" s="290"/>
      <c r="B134" s="524" t="s">
        <v>787</v>
      </c>
      <c r="C134" s="525"/>
      <c r="D134" s="525"/>
      <c r="E134" s="6"/>
      <c r="F134" s="75"/>
    </row>
    <row r="135" spans="1:6" x14ac:dyDescent="0.25">
      <c r="A135" s="290" t="s">
        <v>37</v>
      </c>
      <c r="B135" s="523" t="s">
        <v>788</v>
      </c>
      <c r="C135" s="452"/>
      <c r="D135" s="452"/>
      <c r="E135" s="6"/>
      <c r="F135" s="75"/>
    </row>
    <row r="136" spans="1:6" x14ac:dyDescent="0.25">
      <c r="A136" s="290" t="s">
        <v>37</v>
      </c>
      <c r="B136" s="523" t="s">
        <v>789</v>
      </c>
      <c r="C136" s="452"/>
      <c r="D136" s="452"/>
      <c r="E136" s="6"/>
      <c r="F136" s="75"/>
    </row>
    <row r="137" spans="1:6" x14ac:dyDescent="0.25">
      <c r="A137" s="290"/>
      <c r="B137" s="442" t="s">
        <v>531</v>
      </c>
      <c r="C137" s="442"/>
      <c r="D137" s="442"/>
      <c r="E137" s="6"/>
      <c r="F137" s="75"/>
    </row>
    <row r="138" spans="1:6" x14ac:dyDescent="0.25">
      <c r="A138" s="323"/>
      <c r="B138" s="415"/>
      <c r="C138" s="415"/>
      <c r="D138" s="415"/>
      <c r="E138" s="3"/>
      <c r="F138" s="75"/>
    </row>
    <row r="139" spans="1:6" x14ac:dyDescent="0.25">
      <c r="A139" s="324"/>
      <c r="B139" s="75"/>
      <c r="C139" s="75"/>
      <c r="D139" s="75"/>
      <c r="E139" s="75"/>
      <c r="F139" s="75"/>
    </row>
    <row r="140" spans="1:6" x14ac:dyDescent="0.25">
      <c r="A140" s="324"/>
      <c r="B140" s="67" t="s">
        <v>790</v>
      </c>
      <c r="C140" s="75"/>
      <c r="D140" s="75"/>
      <c r="E140" s="75"/>
      <c r="F140" s="75"/>
    </row>
    <row r="141" spans="1:6" ht="12.75" customHeight="1" x14ac:dyDescent="0.25">
      <c r="A141" s="324"/>
      <c r="B141" s="67"/>
      <c r="C141" s="75"/>
      <c r="D141" s="75"/>
      <c r="E141" s="75"/>
      <c r="F141" s="75"/>
    </row>
    <row r="142" spans="1:6" x14ac:dyDescent="0.25">
      <c r="A142" s="323" t="s">
        <v>791</v>
      </c>
      <c r="B142" s="386" t="s">
        <v>792</v>
      </c>
      <c r="C142" s="386"/>
      <c r="D142" s="386"/>
      <c r="E142" s="386"/>
      <c r="F142" s="386"/>
    </row>
    <row r="143" spans="1:6" x14ac:dyDescent="0.25">
      <c r="A143" s="323"/>
      <c r="B143" s="296"/>
      <c r="C143" s="296"/>
      <c r="D143" s="296"/>
      <c r="E143" s="296"/>
      <c r="F143" s="296"/>
    </row>
    <row r="144" spans="1:6" x14ac:dyDescent="0.25">
      <c r="A144" s="290" t="s">
        <v>37</v>
      </c>
      <c r="B144" s="524" t="s">
        <v>793</v>
      </c>
      <c r="C144" s="525"/>
      <c r="D144" s="525"/>
      <c r="E144" s="6"/>
      <c r="F144" s="75"/>
    </row>
    <row r="145" spans="1:6" x14ac:dyDescent="0.25">
      <c r="A145" s="290" t="s">
        <v>794</v>
      </c>
      <c r="B145" s="524" t="s">
        <v>795</v>
      </c>
      <c r="C145" s="525"/>
      <c r="D145" s="525"/>
      <c r="E145" s="6"/>
      <c r="F145" s="75"/>
    </row>
    <row r="146" spans="1:6" x14ac:dyDescent="0.25">
      <c r="A146" s="290" t="s">
        <v>796</v>
      </c>
      <c r="B146" s="524" t="s">
        <v>787</v>
      </c>
      <c r="C146" s="525"/>
      <c r="D146" s="525"/>
      <c r="E146" s="6"/>
      <c r="F146" s="75"/>
    </row>
    <row r="147" spans="1:6" x14ac:dyDescent="0.25">
      <c r="A147" s="290"/>
      <c r="B147" s="524" t="s">
        <v>797</v>
      </c>
      <c r="C147" s="525"/>
      <c r="D147" s="525"/>
      <c r="E147" s="6"/>
      <c r="F147" s="75"/>
    </row>
    <row r="148" spans="1:6" x14ac:dyDescent="0.25">
      <c r="A148" s="290"/>
      <c r="B148" s="523" t="s">
        <v>798</v>
      </c>
      <c r="C148" s="452"/>
      <c r="D148" s="452"/>
      <c r="E148" s="6"/>
      <c r="F148" s="75"/>
    </row>
    <row r="149" spans="1:6" x14ac:dyDescent="0.25">
      <c r="A149" s="290"/>
      <c r="B149" s="524" t="s">
        <v>799</v>
      </c>
      <c r="C149" s="525"/>
      <c r="D149" s="525"/>
      <c r="E149" s="6"/>
      <c r="F149" s="75"/>
    </row>
    <row r="150" spans="1:6" x14ac:dyDescent="0.25">
      <c r="A150" s="290"/>
      <c r="B150" s="442" t="s">
        <v>531</v>
      </c>
      <c r="C150" s="442"/>
      <c r="D150" s="442"/>
      <c r="E150" s="6"/>
      <c r="F150" s="75"/>
    </row>
    <row r="151" spans="1:6" x14ac:dyDescent="0.25">
      <c r="A151" s="323"/>
      <c r="B151" s="415"/>
      <c r="C151" s="415"/>
      <c r="D151" s="415"/>
      <c r="E151" s="3"/>
      <c r="F151" s="75"/>
    </row>
    <row r="152" spans="1:6" x14ac:dyDescent="0.25">
      <c r="A152" s="324"/>
      <c r="B152" s="75"/>
      <c r="C152" s="75"/>
      <c r="D152" s="75"/>
      <c r="E152" s="75"/>
      <c r="F152" s="75"/>
    </row>
    <row r="153" spans="1:6" x14ac:dyDescent="0.25">
      <c r="A153" s="323" t="s">
        <v>800</v>
      </c>
      <c r="B153" s="457" t="s">
        <v>801</v>
      </c>
      <c r="C153" s="457"/>
      <c r="D153" s="457"/>
      <c r="E153" s="457"/>
      <c r="F153" s="457"/>
    </row>
    <row r="154" spans="1:6" ht="18.75" customHeight="1" x14ac:dyDescent="0.25">
      <c r="A154" s="323"/>
      <c r="B154" s="339"/>
      <c r="C154" s="341" t="s">
        <v>802</v>
      </c>
      <c r="D154" s="75"/>
      <c r="E154" s="193">
        <v>44242</v>
      </c>
      <c r="F154" s="88"/>
    </row>
    <row r="155" spans="1:6" ht="22.5" customHeight="1" x14ac:dyDescent="0.25">
      <c r="A155" s="323"/>
      <c r="B155" s="339"/>
      <c r="C155" s="341" t="s">
        <v>803</v>
      </c>
      <c r="D155" s="75"/>
      <c r="E155" s="168"/>
      <c r="F155" s="3"/>
    </row>
    <row r="156" spans="1:6" ht="11.25" customHeight="1" x14ac:dyDescent="0.25">
      <c r="A156" s="323"/>
      <c r="B156" s="339"/>
      <c r="C156" s="341"/>
      <c r="D156" s="89"/>
      <c r="E156" s="87"/>
      <c r="F156" s="3"/>
    </row>
    <row r="157" spans="1:6" ht="12.75" customHeight="1" x14ac:dyDescent="0.25">
      <c r="A157" s="76"/>
      <c r="B157" s="333" t="s">
        <v>37</v>
      </c>
      <c r="C157" s="442" t="s">
        <v>804</v>
      </c>
      <c r="D157" s="312"/>
      <c r="E157" s="312"/>
      <c r="F157" s="3"/>
    </row>
    <row r="158" spans="1:6" x14ac:dyDescent="0.25">
      <c r="A158" s="324"/>
      <c r="B158" s="312"/>
      <c r="C158" s="442"/>
      <c r="D158" s="75"/>
      <c r="E158" s="75"/>
      <c r="F158" s="75"/>
    </row>
    <row r="159" spans="1:6" x14ac:dyDescent="0.25">
      <c r="A159" s="324"/>
      <c r="B159" s="313"/>
      <c r="C159" s="313"/>
      <c r="D159" s="75"/>
      <c r="E159" s="75"/>
      <c r="F159" s="75"/>
    </row>
    <row r="160" spans="1:6" x14ac:dyDescent="0.25">
      <c r="A160" s="323" t="s">
        <v>805</v>
      </c>
      <c r="B160" s="386" t="s">
        <v>806</v>
      </c>
      <c r="C160" s="386"/>
      <c r="D160" s="386"/>
      <c r="E160" s="386"/>
      <c r="F160" s="386"/>
    </row>
    <row r="161" spans="1:6" x14ac:dyDescent="0.25">
      <c r="A161" s="323"/>
      <c r="B161" s="296"/>
      <c r="C161" s="296"/>
      <c r="D161" s="296"/>
      <c r="E161" s="296"/>
      <c r="F161" s="296"/>
    </row>
    <row r="162" spans="1:6" x14ac:dyDescent="0.25">
      <c r="A162" s="323"/>
      <c r="B162" s="293"/>
      <c r="C162" s="334" t="s">
        <v>807</v>
      </c>
      <c r="D162" s="89"/>
      <c r="E162" s="90"/>
      <c r="F162" s="88"/>
    </row>
    <row r="163" spans="1:6" x14ac:dyDescent="0.25">
      <c r="A163" s="76"/>
      <c r="B163" s="293"/>
      <c r="C163" s="250"/>
      <c r="D163" s="89"/>
      <c r="E163" s="90"/>
      <c r="F163" s="88"/>
    </row>
    <row r="164" spans="1:6" x14ac:dyDescent="0.25">
      <c r="A164" s="323"/>
      <c r="B164" s="431"/>
      <c r="C164" s="431"/>
      <c r="D164" s="91"/>
      <c r="E164" s="92"/>
      <c r="F164" s="88"/>
    </row>
    <row r="165" spans="1:6" x14ac:dyDescent="0.25">
      <c r="A165" s="323"/>
      <c r="B165" s="93"/>
      <c r="C165" s="94" t="s">
        <v>808</v>
      </c>
      <c r="D165" s="11"/>
      <c r="E165" s="11"/>
      <c r="F165" s="88"/>
    </row>
    <row r="166" spans="1:6" x14ac:dyDescent="0.25">
      <c r="A166" s="323"/>
      <c r="B166" s="290" t="s">
        <v>37</v>
      </c>
      <c r="C166" s="95" t="s">
        <v>4</v>
      </c>
      <c r="D166" s="90"/>
      <c r="E166" s="75"/>
      <c r="F166" s="75"/>
    </row>
    <row r="167" spans="1:6" x14ac:dyDescent="0.25">
      <c r="A167" s="324"/>
      <c r="B167" s="290"/>
      <c r="C167" s="341" t="s">
        <v>5</v>
      </c>
      <c r="D167" s="75"/>
      <c r="E167" s="75"/>
      <c r="F167" s="75"/>
    </row>
    <row r="168" spans="1:6" x14ac:dyDescent="0.25">
      <c r="A168" s="324"/>
      <c r="B168" s="3"/>
      <c r="C168" s="96" t="s">
        <v>809</v>
      </c>
      <c r="D168" s="75"/>
      <c r="E168" s="75"/>
      <c r="F168" s="75"/>
    </row>
    <row r="169" spans="1:6" x14ac:dyDescent="0.25">
      <c r="A169" s="324"/>
      <c r="B169" s="3"/>
      <c r="C169" s="287">
        <v>44197</v>
      </c>
      <c r="D169" s="75"/>
      <c r="E169" s="75"/>
      <c r="F169" s="75"/>
    </row>
    <row r="170" spans="1:6" x14ac:dyDescent="0.25">
      <c r="A170" s="324"/>
      <c r="B170" s="75"/>
      <c r="C170" s="75"/>
      <c r="D170" s="75"/>
      <c r="E170" s="75"/>
      <c r="F170" s="75"/>
    </row>
    <row r="171" spans="1:6" x14ac:dyDescent="0.25">
      <c r="A171" s="323" t="s">
        <v>810</v>
      </c>
      <c r="B171" s="457" t="s">
        <v>811</v>
      </c>
      <c r="C171" s="457"/>
      <c r="D171" s="75"/>
      <c r="E171" s="75"/>
      <c r="F171" s="75"/>
    </row>
    <row r="172" spans="1:6" x14ac:dyDescent="0.25">
      <c r="A172" s="323"/>
      <c r="B172" s="460" t="s">
        <v>812</v>
      </c>
      <c r="C172" s="460"/>
      <c r="D172" s="188"/>
      <c r="E172" s="75"/>
      <c r="F172" s="75"/>
    </row>
    <row r="173" spans="1:6" x14ac:dyDescent="0.25">
      <c r="A173" s="323"/>
      <c r="B173" s="460" t="s">
        <v>813</v>
      </c>
      <c r="C173" s="460"/>
      <c r="D173" s="247"/>
      <c r="E173" s="75"/>
      <c r="F173" s="75"/>
    </row>
    <row r="174" spans="1:6" x14ac:dyDescent="0.25">
      <c r="A174" s="324"/>
      <c r="B174" s="75"/>
      <c r="C174" s="75"/>
      <c r="D174" s="75"/>
      <c r="E174" s="75"/>
      <c r="F174" s="75"/>
    </row>
    <row r="175" spans="1:6" x14ac:dyDescent="0.25">
      <c r="A175" s="324"/>
      <c r="B175" s="67" t="s">
        <v>814</v>
      </c>
      <c r="C175" s="75"/>
      <c r="D175" s="75"/>
      <c r="E175" s="75"/>
      <c r="F175" s="75"/>
    </row>
    <row r="176" spans="1:6" ht="20.25" customHeight="1" x14ac:dyDescent="0.25">
      <c r="A176" s="324"/>
      <c r="B176" s="315" t="s">
        <v>815</v>
      </c>
      <c r="C176" s="75"/>
      <c r="D176" s="75"/>
      <c r="E176" s="75"/>
      <c r="F176" s="75"/>
    </row>
    <row r="177" spans="1:5" x14ac:dyDescent="0.25">
      <c r="A177" s="323" t="s">
        <v>816</v>
      </c>
      <c r="B177" s="540" t="s">
        <v>817</v>
      </c>
      <c r="C177" s="540"/>
      <c r="D177" s="75"/>
      <c r="E177" s="75"/>
    </row>
    <row r="178" spans="1:5" x14ac:dyDescent="0.25">
      <c r="A178" s="323"/>
      <c r="B178" s="496"/>
      <c r="C178" s="496"/>
      <c r="D178" s="496"/>
      <c r="E178" s="75"/>
    </row>
    <row r="179" spans="1:5" x14ac:dyDescent="0.25">
      <c r="A179" s="290" t="s">
        <v>37</v>
      </c>
      <c r="B179" s="524" t="s">
        <v>818</v>
      </c>
      <c r="C179" s="524"/>
      <c r="D179" s="525"/>
      <c r="E179" s="11"/>
    </row>
    <row r="180" spans="1:5" x14ac:dyDescent="0.25">
      <c r="A180" s="290" t="s">
        <v>37</v>
      </c>
      <c r="B180" s="524" t="s">
        <v>819</v>
      </c>
      <c r="C180" s="524"/>
      <c r="D180" s="524"/>
      <c r="E180" s="11"/>
    </row>
    <row r="181" spans="1:5" x14ac:dyDescent="0.25">
      <c r="A181" s="290" t="s">
        <v>37</v>
      </c>
      <c r="B181" s="524" t="s">
        <v>820</v>
      </c>
      <c r="C181" s="524"/>
      <c r="D181" s="524"/>
      <c r="E181" s="11"/>
    </row>
    <row r="182" spans="1:5" x14ac:dyDescent="0.25">
      <c r="A182" s="290" t="s">
        <v>37</v>
      </c>
      <c r="B182" s="524" t="s">
        <v>821</v>
      </c>
      <c r="C182" s="524"/>
      <c r="D182" s="524"/>
      <c r="E182" s="11"/>
    </row>
    <row r="183" spans="1:5" x14ac:dyDescent="0.25">
      <c r="A183" s="290"/>
      <c r="B183" s="524" t="s">
        <v>822</v>
      </c>
      <c r="C183" s="524"/>
      <c r="D183" s="524"/>
      <c r="E183" s="11"/>
    </row>
    <row r="184" spans="1:5" x14ac:dyDescent="0.25">
      <c r="A184" s="290"/>
      <c r="B184" s="524" t="s">
        <v>823</v>
      </c>
      <c r="C184" s="524"/>
      <c r="D184" s="524"/>
      <c r="E184" s="11"/>
    </row>
    <row r="185" spans="1:5" x14ac:dyDescent="0.25">
      <c r="A185" s="290"/>
      <c r="B185" s="524" t="s">
        <v>824</v>
      </c>
      <c r="C185" s="524"/>
      <c r="D185" s="524"/>
      <c r="E185" s="11"/>
    </row>
    <row r="186" spans="1:5" x14ac:dyDescent="0.25">
      <c r="A186" s="290"/>
      <c r="B186" s="442" t="s">
        <v>531</v>
      </c>
      <c r="C186" s="442"/>
      <c r="D186" s="442"/>
      <c r="E186" s="3"/>
    </row>
    <row r="187" spans="1:5" x14ac:dyDescent="0.25">
      <c r="A187" s="323"/>
      <c r="B187" s="415"/>
      <c r="C187" s="415"/>
      <c r="D187" s="415"/>
      <c r="E187" s="3"/>
    </row>
    <row r="188" spans="1:5" x14ac:dyDescent="0.25">
      <c r="A188" s="324"/>
      <c r="B188" s="75"/>
      <c r="C188" s="75"/>
      <c r="D188" s="75"/>
      <c r="E188" s="75"/>
    </row>
    <row r="189" spans="1:5" x14ac:dyDescent="0.25">
      <c r="A189" s="323" t="s">
        <v>825</v>
      </c>
      <c r="B189" s="456" t="s">
        <v>826</v>
      </c>
      <c r="C189" s="456"/>
      <c r="D189" s="75"/>
      <c r="E189" s="75"/>
    </row>
    <row r="190" spans="1:5" x14ac:dyDescent="0.25">
      <c r="A190" s="323"/>
      <c r="B190" s="457"/>
      <c r="C190" s="457"/>
      <c r="D190" s="75"/>
      <c r="E190" s="75"/>
    </row>
    <row r="191" spans="1:5" x14ac:dyDescent="0.25">
      <c r="A191" s="290" t="s">
        <v>37</v>
      </c>
      <c r="B191" s="524" t="s">
        <v>827</v>
      </c>
      <c r="C191" s="524"/>
      <c r="D191" s="524"/>
      <c r="E191" s="11"/>
    </row>
    <row r="192" spans="1:5" x14ac:dyDescent="0.25">
      <c r="A192" s="290" t="s">
        <v>37</v>
      </c>
      <c r="B192" s="524" t="s">
        <v>828</v>
      </c>
      <c r="C192" s="524"/>
      <c r="D192" s="524"/>
      <c r="E192" s="11"/>
    </row>
    <row r="193" spans="1:6" x14ac:dyDescent="0.25">
      <c r="A193" s="290" t="s">
        <v>37</v>
      </c>
      <c r="B193" s="524" t="s">
        <v>829</v>
      </c>
      <c r="C193" s="524"/>
      <c r="D193" s="524"/>
      <c r="E193" s="11"/>
      <c r="F193" s="75"/>
    </row>
    <row r="194" spans="1:6" x14ac:dyDescent="0.25">
      <c r="A194" s="290" t="s">
        <v>37</v>
      </c>
      <c r="B194" s="524" t="s">
        <v>830</v>
      </c>
      <c r="C194" s="524"/>
      <c r="D194" s="524"/>
      <c r="E194" s="11"/>
      <c r="F194" s="75"/>
    </row>
    <row r="195" spans="1:6" x14ac:dyDescent="0.25">
      <c r="A195" s="290" t="s">
        <v>37</v>
      </c>
      <c r="B195" s="524" t="s">
        <v>831</v>
      </c>
      <c r="C195" s="524"/>
      <c r="D195" s="524"/>
      <c r="E195" s="11"/>
      <c r="F195" s="75"/>
    </row>
    <row r="196" spans="1:6" x14ac:dyDescent="0.25">
      <c r="A196" s="290"/>
      <c r="B196" s="524" t="s">
        <v>832</v>
      </c>
      <c r="C196" s="524"/>
      <c r="D196" s="524"/>
      <c r="E196" s="11"/>
      <c r="F196" s="75"/>
    </row>
    <row r="197" spans="1:6" x14ac:dyDescent="0.25">
      <c r="A197" s="290"/>
      <c r="B197" s="524" t="s">
        <v>833</v>
      </c>
      <c r="C197" s="524"/>
      <c r="D197" s="524"/>
      <c r="E197" s="11"/>
      <c r="F197" s="75"/>
    </row>
    <row r="198" spans="1:6" x14ac:dyDescent="0.25">
      <c r="A198" s="290"/>
      <c r="B198" s="442" t="s">
        <v>531</v>
      </c>
      <c r="C198" s="442"/>
      <c r="D198" s="442"/>
      <c r="E198" s="6"/>
      <c r="F198" s="75"/>
    </row>
    <row r="199" spans="1:6" x14ac:dyDescent="0.25">
      <c r="A199" s="323"/>
      <c r="B199" s="415"/>
      <c r="C199" s="415"/>
      <c r="D199" s="415"/>
      <c r="E199" s="3"/>
      <c r="F199" s="75"/>
    </row>
    <row r="200" spans="1:6" x14ac:dyDescent="0.25">
      <c r="A200" s="324"/>
      <c r="B200" s="75"/>
      <c r="C200" s="75"/>
      <c r="D200" s="75"/>
      <c r="E200" s="75"/>
      <c r="F200" s="75"/>
    </row>
    <row r="201" spans="1:6" x14ac:dyDescent="0.25">
      <c r="A201" s="323" t="s">
        <v>834</v>
      </c>
      <c r="B201" s="457" t="s">
        <v>835</v>
      </c>
      <c r="C201" s="457"/>
      <c r="D201" s="457"/>
      <c r="E201" s="457"/>
      <c r="F201" s="457"/>
    </row>
    <row r="202" spans="1:6" x14ac:dyDescent="0.25">
      <c r="A202" s="323"/>
      <c r="B202" s="526"/>
      <c r="C202" s="526"/>
      <c r="D202" s="252" t="s">
        <v>836</v>
      </c>
      <c r="E202" s="252" t="s">
        <v>837</v>
      </c>
      <c r="F202" s="75"/>
    </row>
    <row r="203" spans="1:6" x14ac:dyDescent="0.25">
      <c r="A203" s="323"/>
      <c r="B203" s="439" t="s">
        <v>838</v>
      </c>
      <c r="C203" s="439"/>
      <c r="D203" s="290" t="s">
        <v>37</v>
      </c>
      <c r="E203" s="290" t="s">
        <v>37</v>
      </c>
      <c r="F203" s="75"/>
    </row>
    <row r="204" spans="1:6" x14ac:dyDescent="0.25">
      <c r="A204" s="323"/>
      <c r="B204" s="439" t="s">
        <v>839</v>
      </c>
      <c r="C204" s="439"/>
      <c r="D204" s="290"/>
      <c r="E204" s="290"/>
      <c r="F204" s="75"/>
    </row>
    <row r="205" spans="1:6" x14ac:dyDescent="0.25">
      <c r="A205" s="323"/>
      <c r="B205" s="439" t="s">
        <v>840</v>
      </c>
      <c r="C205" s="439"/>
      <c r="D205" s="290"/>
      <c r="E205" s="290"/>
      <c r="F205" s="75"/>
    </row>
    <row r="206" spans="1:6" x14ac:dyDescent="0.25">
      <c r="A206" s="323"/>
      <c r="B206" s="439" t="s">
        <v>841</v>
      </c>
      <c r="C206" s="439"/>
      <c r="D206" s="290"/>
      <c r="E206" s="290"/>
      <c r="F206" s="75"/>
    </row>
    <row r="207" spans="1:6" x14ac:dyDescent="0.25">
      <c r="A207" s="323"/>
      <c r="B207" s="439" t="s">
        <v>842</v>
      </c>
      <c r="C207" s="439"/>
      <c r="D207" s="290"/>
      <c r="E207" s="290"/>
      <c r="F207" s="75"/>
    </row>
    <row r="208" spans="1:6" x14ac:dyDescent="0.25">
      <c r="A208" s="323"/>
      <c r="B208" s="439" t="s">
        <v>843</v>
      </c>
      <c r="C208" s="439"/>
      <c r="D208" s="290"/>
      <c r="E208" s="218"/>
      <c r="F208" s="75"/>
    </row>
    <row r="209" spans="1:5" x14ac:dyDescent="0.25">
      <c r="A209" s="323"/>
      <c r="B209" s="439" t="s">
        <v>844</v>
      </c>
      <c r="C209" s="439"/>
      <c r="D209" s="290"/>
      <c r="E209" s="290"/>
    </row>
    <row r="210" spans="1:5" x14ac:dyDescent="0.25">
      <c r="A210" s="323"/>
      <c r="B210" s="439" t="s">
        <v>845</v>
      </c>
      <c r="C210" s="439"/>
      <c r="D210" s="290" t="s">
        <v>37</v>
      </c>
      <c r="E210" s="290" t="s">
        <v>37</v>
      </c>
    </row>
    <row r="211" spans="1:5" x14ac:dyDescent="0.25">
      <c r="A211" s="323"/>
      <c r="B211" s="439" t="s">
        <v>846</v>
      </c>
      <c r="C211" s="439"/>
      <c r="D211" s="290" t="s">
        <v>37</v>
      </c>
      <c r="E211" s="290"/>
    </row>
    <row r="212" spans="1:5" x14ac:dyDescent="0.25">
      <c r="A212" s="323"/>
      <c r="B212" s="439" t="s">
        <v>847</v>
      </c>
      <c r="C212" s="439"/>
      <c r="D212" s="290" t="s">
        <v>37</v>
      </c>
      <c r="E212" s="290"/>
    </row>
    <row r="213" spans="1:5" x14ac:dyDescent="0.25">
      <c r="A213" s="323"/>
      <c r="B213" s="439" t="s">
        <v>848</v>
      </c>
      <c r="C213" s="439"/>
      <c r="D213" s="290"/>
      <c r="E213" s="290"/>
    </row>
    <row r="214" spans="1:5" x14ac:dyDescent="0.25">
      <c r="A214" s="324"/>
      <c r="B214" s="75"/>
      <c r="C214" s="75"/>
      <c r="D214" s="75"/>
      <c r="E214" s="75"/>
    </row>
    <row r="215" spans="1:5" ht="71.25" customHeight="1" x14ac:dyDescent="0.25">
      <c r="A215" s="344" t="s">
        <v>849</v>
      </c>
      <c r="B215" s="522" t="s">
        <v>850</v>
      </c>
      <c r="C215" s="522"/>
      <c r="D215" s="522"/>
      <c r="E215" s="522"/>
    </row>
    <row r="216" spans="1:5" x14ac:dyDescent="0.25">
      <c r="A216" s="324"/>
      <c r="B216" s="373"/>
      <c r="C216" s="373"/>
      <c r="D216" s="373"/>
      <c r="E216" s="373"/>
    </row>
    <row r="217" spans="1:5" x14ac:dyDescent="0.25">
      <c r="A217" s="324"/>
      <c r="B217" s="373"/>
      <c r="C217" s="373"/>
      <c r="D217" s="373"/>
      <c r="E217" s="373"/>
    </row>
    <row r="218" spans="1:5" x14ac:dyDescent="0.25">
      <c r="A218" s="324"/>
      <c r="B218" s="373"/>
      <c r="C218" s="373"/>
      <c r="D218" s="373"/>
      <c r="E218" s="373"/>
    </row>
    <row r="219" spans="1:5" x14ac:dyDescent="0.25">
      <c r="A219" s="324"/>
      <c r="B219" s="373"/>
      <c r="C219" s="373"/>
      <c r="D219" s="373"/>
      <c r="E219" s="373"/>
    </row>
    <row r="220" spans="1:5" x14ac:dyDescent="0.25">
      <c r="A220" s="324"/>
      <c r="B220" s="75"/>
      <c r="C220" s="75"/>
      <c r="D220" s="75"/>
      <c r="E220" s="75"/>
    </row>
    <row r="221" spans="1:5" x14ac:dyDescent="0.25">
      <c r="A221" s="324"/>
      <c r="B221" s="419" t="s">
        <v>851</v>
      </c>
      <c r="C221" s="419"/>
      <c r="D221" s="419"/>
      <c r="E221" s="419"/>
    </row>
    <row r="222" spans="1:5" x14ac:dyDescent="0.25">
      <c r="A222" s="324"/>
      <c r="B222" s="301"/>
      <c r="C222" s="301"/>
      <c r="D222" s="301"/>
      <c r="E222" s="301"/>
    </row>
    <row r="223" spans="1:5" x14ac:dyDescent="0.25">
      <c r="A223" s="324"/>
      <c r="B223" s="290"/>
      <c r="C223" s="97" t="s">
        <v>4</v>
      </c>
      <c r="D223" s="75"/>
      <c r="E223" s="75"/>
    </row>
    <row r="224" spans="1:5" x14ac:dyDescent="0.25">
      <c r="A224" s="324"/>
      <c r="B224" s="251"/>
      <c r="C224" s="97" t="s">
        <v>5</v>
      </c>
      <c r="D224" s="75"/>
      <c r="E224" s="75"/>
    </row>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sheetData>
  <mergeCells count="15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45:D45"/>
    <mergeCell ref="B51:D51"/>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0.5" bottom="0.75" header="0.5" footer="0.5"/>
  <pageSetup scale="75" orientation="portrait" r:id="rId1"/>
  <headerFooter alignWithMargins="0">
    <oddHeader>&amp;LCOLLEGE OF WOOSTER 
Common Data Set 2020-2021</oddHeader>
    <oddFooter>&amp;LCDS-A&amp;RPage &amp;P</oddFooter>
  </headerFooter>
  <rowBreaks count="5" manualBreakCount="5">
    <brk id="26" max="16383" man="1"/>
    <brk id="59" max="16383" man="1"/>
    <brk id="80" max="16383" man="1"/>
    <brk id="104" max="16383" man="1"/>
    <brk id="18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4"/>
  <sheetViews>
    <sheetView showGridLines="0" showRuler="0" topLeftCell="A43" zoomScaleNormal="100" zoomScalePageLayoutView="115" workbookViewId="0">
      <selection sqref="A1:F1"/>
    </sheetView>
  </sheetViews>
  <sheetFormatPr defaultColWidth="0" defaultRowHeight="15" zeroHeight="1" x14ac:dyDescent="0.25"/>
  <cols>
    <col min="1" max="2" width="3.85546875" style="1" customWidth="1"/>
    <col min="3" max="3" width="10.7109375" style="1" customWidth="1"/>
    <col min="4" max="8" width="9" style="1" customWidth="1"/>
    <col min="9" max="9" width="10.28515625" style="1" customWidth="1"/>
    <col min="10" max="10" width="13" style="1" customWidth="1"/>
    <col min="11" max="11" width="14.7109375" style="1" customWidth="1"/>
    <col min="12" max="16384" width="0" style="1" hidden="1"/>
  </cols>
  <sheetData>
    <row r="1" spans="1:16" ht="18.75" x14ac:dyDescent="0.25">
      <c r="A1" s="370" t="s">
        <v>852</v>
      </c>
      <c r="B1" s="370"/>
      <c r="C1" s="370"/>
      <c r="D1" s="370"/>
      <c r="E1" s="370"/>
      <c r="F1" s="370"/>
      <c r="G1" s="370"/>
      <c r="H1" s="370"/>
      <c r="I1" s="370"/>
      <c r="J1" s="370"/>
      <c r="K1" s="370"/>
      <c r="L1" s="75"/>
      <c r="M1" s="75"/>
      <c r="N1" s="75"/>
      <c r="O1" s="75"/>
      <c r="P1" s="75"/>
    </row>
    <row r="2" spans="1:16" x14ac:dyDescent="0.25">
      <c r="A2" s="75"/>
      <c r="B2" s="75"/>
      <c r="C2" s="75"/>
      <c r="D2" s="75"/>
      <c r="E2" s="75"/>
      <c r="F2" s="75"/>
      <c r="G2" s="75"/>
      <c r="H2" s="75"/>
      <c r="I2" s="75"/>
      <c r="J2" s="75"/>
      <c r="K2" s="75"/>
      <c r="L2" s="75"/>
      <c r="M2" s="75"/>
      <c r="N2" s="75"/>
      <c r="O2" s="75"/>
      <c r="P2" s="75"/>
    </row>
    <row r="3" spans="1:16" ht="52.5" customHeight="1" x14ac:dyDescent="0.25">
      <c r="A3" s="67" t="s">
        <v>853</v>
      </c>
      <c r="B3" s="559" t="s">
        <v>854</v>
      </c>
      <c r="C3" s="560"/>
      <c r="D3" s="560"/>
      <c r="E3" s="560"/>
      <c r="F3" s="560"/>
      <c r="G3" s="560"/>
      <c r="H3" s="560"/>
      <c r="I3" s="560"/>
      <c r="J3" s="560"/>
      <c r="K3" s="560"/>
      <c r="L3" s="75"/>
      <c r="M3" s="75"/>
      <c r="N3" s="75"/>
      <c r="O3" s="75"/>
      <c r="P3" s="75"/>
    </row>
    <row r="4" spans="1:16" ht="84.75" customHeight="1" x14ac:dyDescent="0.25">
      <c r="A4" s="75"/>
      <c r="B4" s="553" t="s">
        <v>855</v>
      </c>
      <c r="C4" s="554"/>
      <c r="D4" s="554"/>
      <c r="E4" s="554"/>
      <c r="F4" s="554"/>
      <c r="G4" s="554"/>
      <c r="H4" s="554"/>
      <c r="I4" s="554"/>
      <c r="J4" s="554"/>
      <c r="K4" s="555"/>
      <c r="L4" s="75"/>
      <c r="M4" s="75"/>
      <c r="N4" s="75"/>
      <c r="O4" s="75"/>
      <c r="P4" s="75"/>
    </row>
    <row r="5" spans="1:16" s="69" customFormat="1" x14ac:dyDescent="0.2">
      <c r="B5" s="253"/>
      <c r="C5" s="550"/>
      <c r="D5" s="551"/>
      <c r="E5" s="551"/>
      <c r="F5" s="551"/>
      <c r="G5" s="551"/>
      <c r="H5" s="551"/>
      <c r="I5" s="552"/>
      <c r="J5" s="253" t="s">
        <v>856</v>
      </c>
      <c r="K5" s="253" t="s">
        <v>857</v>
      </c>
    </row>
    <row r="6" spans="1:16" s="70" customFormat="1" ht="55.5" customHeight="1" x14ac:dyDescent="0.2">
      <c r="A6" s="348"/>
      <c r="B6" s="167" t="s">
        <v>134</v>
      </c>
      <c r="C6" s="546" t="s">
        <v>858</v>
      </c>
      <c r="D6" s="546"/>
      <c r="E6" s="546"/>
      <c r="F6" s="546"/>
      <c r="G6" s="546"/>
      <c r="H6" s="546"/>
      <c r="I6" s="546"/>
      <c r="J6" s="254" t="s">
        <v>754</v>
      </c>
      <c r="K6" s="254" t="s">
        <v>859</v>
      </c>
      <c r="L6" s="348"/>
      <c r="M6" s="348"/>
      <c r="N6" s="348"/>
      <c r="O6" s="348"/>
      <c r="P6" s="348"/>
    </row>
    <row r="7" spans="1:16" s="70" customFormat="1" ht="46.5" customHeight="1" x14ac:dyDescent="0.2">
      <c r="A7" s="348"/>
      <c r="B7" s="167" t="s">
        <v>136</v>
      </c>
      <c r="C7" s="546" t="s">
        <v>860</v>
      </c>
      <c r="D7" s="546"/>
      <c r="E7" s="546"/>
      <c r="F7" s="546"/>
      <c r="G7" s="546"/>
      <c r="H7" s="546"/>
      <c r="I7" s="546"/>
      <c r="J7" s="254" t="s">
        <v>754</v>
      </c>
      <c r="K7" s="254" t="s">
        <v>861</v>
      </c>
      <c r="L7" s="348"/>
      <c r="M7" s="348"/>
      <c r="N7" s="348"/>
      <c r="O7" s="348"/>
      <c r="P7" s="348"/>
    </row>
    <row r="8" spans="1:16" s="70" customFormat="1" ht="24.75" customHeight="1" x14ac:dyDescent="0.2">
      <c r="A8" s="348"/>
      <c r="B8" s="167" t="s">
        <v>138</v>
      </c>
      <c r="C8" s="548" t="s">
        <v>862</v>
      </c>
      <c r="D8" s="548"/>
      <c r="E8" s="548"/>
      <c r="F8" s="548"/>
      <c r="G8" s="548"/>
      <c r="H8" s="548"/>
      <c r="I8" s="548"/>
      <c r="J8" s="254" t="s">
        <v>754</v>
      </c>
      <c r="K8" s="254" t="s">
        <v>863</v>
      </c>
      <c r="L8" s="348"/>
      <c r="M8" s="348"/>
      <c r="N8" s="348"/>
      <c r="O8" s="348"/>
      <c r="P8" s="348"/>
    </row>
    <row r="9" spans="1:16" s="70" customFormat="1" ht="25.5" customHeight="1" x14ac:dyDescent="0.2">
      <c r="A9" s="348"/>
      <c r="B9" s="167" t="s">
        <v>140</v>
      </c>
      <c r="C9" s="548" t="s">
        <v>864</v>
      </c>
      <c r="D9" s="548"/>
      <c r="E9" s="548"/>
      <c r="F9" s="548"/>
      <c r="G9" s="548"/>
      <c r="H9" s="548"/>
      <c r="I9" s="548"/>
      <c r="J9" s="254" t="s">
        <v>754</v>
      </c>
      <c r="K9" s="254" t="s">
        <v>754</v>
      </c>
      <c r="L9" s="348"/>
      <c r="M9" s="348"/>
      <c r="N9" s="348"/>
      <c r="O9" s="348"/>
      <c r="P9" s="348"/>
    </row>
    <row r="10" spans="1:16" s="70" customFormat="1" x14ac:dyDescent="0.2">
      <c r="A10" s="348"/>
      <c r="B10" s="167" t="s">
        <v>142</v>
      </c>
      <c r="C10" s="548" t="s">
        <v>865</v>
      </c>
      <c r="D10" s="548"/>
      <c r="E10" s="548"/>
      <c r="F10" s="548"/>
      <c r="G10" s="548"/>
      <c r="H10" s="548"/>
      <c r="I10" s="548"/>
      <c r="J10" s="254" t="s">
        <v>863</v>
      </c>
      <c r="K10" s="254" t="s">
        <v>754</v>
      </c>
      <c r="L10" s="348"/>
      <c r="M10" s="348"/>
      <c r="N10" s="348"/>
      <c r="O10" s="348"/>
      <c r="P10" s="348"/>
    </row>
    <row r="11" spans="1:16" s="70" customFormat="1" x14ac:dyDescent="0.2">
      <c r="A11" s="348"/>
      <c r="B11" s="167" t="s">
        <v>144</v>
      </c>
      <c r="C11" s="548" t="s">
        <v>866</v>
      </c>
      <c r="D11" s="548"/>
      <c r="E11" s="548"/>
      <c r="F11" s="548"/>
      <c r="G11" s="548"/>
      <c r="H11" s="548"/>
      <c r="I11" s="548"/>
      <c r="J11" s="254" t="s">
        <v>754</v>
      </c>
      <c r="K11" s="254" t="s">
        <v>754</v>
      </c>
      <c r="L11" s="348"/>
      <c r="M11" s="348"/>
      <c r="N11" s="348"/>
      <c r="O11" s="348"/>
      <c r="P11" s="348"/>
    </row>
    <row r="12" spans="1:16" s="70" customFormat="1" x14ac:dyDescent="0.2">
      <c r="A12" s="348"/>
      <c r="B12" s="167" t="s">
        <v>146</v>
      </c>
      <c r="C12" s="548" t="s">
        <v>867</v>
      </c>
      <c r="D12" s="548"/>
      <c r="E12" s="548"/>
      <c r="F12" s="548"/>
      <c r="G12" s="548"/>
      <c r="H12" s="548"/>
      <c r="I12" s="548"/>
      <c r="J12" s="254" t="s">
        <v>754</v>
      </c>
      <c r="K12" s="254" t="s">
        <v>863</v>
      </c>
      <c r="L12" s="348"/>
      <c r="M12" s="348"/>
      <c r="N12" s="348"/>
      <c r="O12" s="348"/>
      <c r="P12" s="348"/>
    </row>
    <row r="13" spans="1:16" ht="12.75" customHeight="1" x14ac:dyDescent="0.25">
      <c r="A13" s="75"/>
      <c r="B13" s="325"/>
      <c r="C13" s="325"/>
      <c r="D13" s="325"/>
      <c r="E13" s="325"/>
      <c r="F13" s="325"/>
      <c r="G13" s="325"/>
      <c r="H13" s="325"/>
      <c r="I13" s="325"/>
      <c r="J13" s="325"/>
      <c r="K13" s="325"/>
      <c r="L13" s="75"/>
      <c r="M13" s="75"/>
      <c r="N13" s="75"/>
      <c r="O13" s="75"/>
      <c r="P13" s="71"/>
    </row>
    <row r="14" spans="1:16" s="72" customFormat="1" ht="31.5" customHeight="1" x14ac:dyDescent="0.25">
      <c r="B14" s="556" t="s">
        <v>868</v>
      </c>
      <c r="C14" s="557"/>
      <c r="D14" s="557"/>
      <c r="E14" s="557"/>
      <c r="F14" s="557"/>
      <c r="G14" s="557"/>
      <c r="H14" s="557"/>
      <c r="I14" s="557"/>
      <c r="J14" s="557"/>
      <c r="K14" s="557"/>
    </row>
    <row r="15" spans="1:16" s="72" customFormat="1" ht="67.5" customHeight="1" x14ac:dyDescent="0.25">
      <c r="B15" s="556" t="s">
        <v>869</v>
      </c>
      <c r="C15" s="557"/>
      <c r="D15" s="557"/>
      <c r="E15" s="557"/>
      <c r="F15" s="557"/>
      <c r="G15" s="557"/>
      <c r="H15" s="557"/>
      <c r="I15" s="557"/>
      <c r="J15" s="557"/>
      <c r="K15" s="557"/>
    </row>
    <row r="16" spans="1:16" ht="37.5" customHeight="1" x14ac:dyDescent="0.25">
      <c r="A16" s="75"/>
      <c r="B16" s="556" t="s">
        <v>870</v>
      </c>
      <c r="C16" s="556"/>
      <c r="D16" s="556"/>
      <c r="E16" s="556"/>
      <c r="F16" s="556"/>
      <c r="G16" s="556"/>
      <c r="H16" s="556"/>
      <c r="I16" s="556"/>
      <c r="J16" s="556"/>
      <c r="K16" s="556"/>
      <c r="L16" s="75"/>
      <c r="M16" s="75"/>
      <c r="N16" s="75"/>
      <c r="O16" s="75"/>
      <c r="P16" s="75"/>
    </row>
    <row r="17" spans="1:11" ht="86.25" customHeight="1" x14ac:dyDescent="0.25">
      <c r="A17" s="75"/>
      <c r="B17" s="556" t="s">
        <v>871</v>
      </c>
      <c r="C17" s="557"/>
      <c r="D17" s="557"/>
      <c r="E17" s="557"/>
      <c r="F17" s="557"/>
      <c r="G17" s="557"/>
      <c r="H17" s="557"/>
      <c r="I17" s="557"/>
      <c r="J17" s="557"/>
      <c r="K17" s="557"/>
    </row>
    <row r="18" spans="1:11" ht="43.5" customHeight="1" x14ac:dyDescent="0.25">
      <c r="A18" s="75"/>
      <c r="B18" s="558" t="s">
        <v>872</v>
      </c>
      <c r="C18" s="386"/>
      <c r="D18" s="386"/>
      <c r="E18" s="386"/>
      <c r="F18" s="386"/>
      <c r="G18" s="386"/>
      <c r="H18" s="386"/>
      <c r="I18" s="386"/>
      <c r="J18" s="386"/>
      <c r="K18" s="386"/>
    </row>
    <row r="19" spans="1:11" x14ac:dyDescent="0.25">
      <c r="A19" s="75"/>
      <c r="B19" s="75"/>
      <c r="C19" s="325"/>
      <c r="D19" s="325"/>
      <c r="E19" s="325"/>
      <c r="F19" s="325"/>
      <c r="G19" s="325"/>
      <c r="H19" s="325"/>
      <c r="I19" s="325"/>
      <c r="J19" s="325"/>
      <c r="K19" s="325"/>
    </row>
    <row r="20" spans="1:11" x14ac:dyDescent="0.25">
      <c r="A20" s="12" t="s">
        <v>853</v>
      </c>
      <c r="B20" s="526"/>
      <c r="C20" s="526"/>
      <c r="D20" s="526"/>
      <c r="E20" s="526"/>
      <c r="F20" s="526"/>
      <c r="G20" s="526"/>
      <c r="H20" s="526"/>
      <c r="I20" s="252" t="s">
        <v>873</v>
      </c>
      <c r="J20" s="252" t="s">
        <v>874</v>
      </c>
      <c r="K20" s="252" t="s">
        <v>443</v>
      </c>
    </row>
    <row r="21" spans="1:11" x14ac:dyDescent="0.25">
      <c r="A21" s="12"/>
      <c r="B21" s="255" t="s">
        <v>134</v>
      </c>
      <c r="C21" s="373" t="s">
        <v>875</v>
      </c>
      <c r="D21" s="373"/>
      <c r="E21" s="373"/>
      <c r="F21" s="373"/>
      <c r="G21" s="373"/>
      <c r="H21" s="373"/>
      <c r="I21" s="290">
        <v>172</v>
      </c>
      <c r="J21" s="290">
        <v>31</v>
      </c>
      <c r="K21" s="290">
        <v>203</v>
      </c>
    </row>
    <row r="22" spans="1:11" x14ac:dyDescent="0.25">
      <c r="A22" s="12"/>
      <c r="B22" s="255" t="s">
        <v>136</v>
      </c>
      <c r="C22" s="373" t="s">
        <v>876</v>
      </c>
      <c r="D22" s="373"/>
      <c r="E22" s="373"/>
      <c r="F22" s="373"/>
      <c r="G22" s="373"/>
      <c r="H22" s="373"/>
      <c r="I22" s="290">
        <v>36</v>
      </c>
      <c r="J22" s="290">
        <v>2</v>
      </c>
      <c r="K22" s="290">
        <v>38</v>
      </c>
    </row>
    <row r="23" spans="1:11" x14ac:dyDescent="0.25">
      <c r="A23" s="12"/>
      <c r="B23" s="255" t="s">
        <v>138</v>
      </c>
      <c r="C23" s="373" t="s">
        <v>877</v>
      </c>
      <c r="D23" s="373"/>
      <c r="E23" s="373"/>
      <c r="F23" s="373"/>
      <c r="G23" s="373"/>
      <c r="H23" s="373"/>
      <c r="I23" s="290">
        <v>89</v>
      </c>
      <c r="J23" s="290">
        <v>18</v>
      </c>
      <c r="K23" s="290">
        <v>107</v>
      </c>
    </row>
    <row r="24" spans="1:11" x14ac:dyDescent="0.25">
      <c r="A24" s="12"/>
      <c r="B24" s="255" t="s">
        <v>140</v>
      </c>
      <c r="C24" s="373" t="s">
        <v>878</v>
      </c>
      <c r="D24" s="373"/>
      <c r="E24" s="373"/>
      <c r="F24" s="373"/>
      <c r="G24" s="373"/>
      <c r="H24" s="373"/>
      <c r="I24" s="290">
        <v>83</v>
      </c>
      <c r="J24" s="290">
        <v>13</v>
      </c>
      <c r="K24" s="290">
        <v>96</v>
      </c>
    </row>
    <row r="25" spans="1:11" ht="14.25" customHeight="1" x14ac:dyDescent="0.25">
      <c r="A25" s="12"/>
      <c r="B25" s="255" t="s">
        <v>142</v>
      </c>
      <c r="C25" s="373" t="s">
        <v>879</v>
      </c>
      <c r="D25" s="373"/>
      <c r="E25" s="373"/>
      <c r="F25" s="373"/>
      <c r="G25" s="373"/>
      <c r="H25" s="373"/>
      <c r="I25" s="290">
        <v>5</v>
      </c>
      <c r="J25" s="290">
        <v>1</v>
      </c>
      <c r="K25" s="290">
        <v>6</v>
      </c>
    </row>
    <row r="26" spans="1:11" ht="17.25" customHeight="1" x14ac:dyDescent="0.25">
      <c r="A26" s="12"/>
      <c r="B26" s="255" t="s">
        <v>144</v>
      </c>
      <c r="C26" s="459" t="s">
        <v>880</v>
      </c>
      <c r="D26" s="459"/>
      <c r="E26" s="459"/>
      <c r="F26" s="459"/>
      <c r="G26" s="459"/>
      <c r="H26" s="459"/>
      <c r="I26" s="290">
        <v>166</v>
      </c>
      <c r="J26" s="290">
        <v>21</v>
      </c>
      <c r="K26" s="290">
        <v>187</v>
      </c>
    </row>
    <row r="27" spans="1:11" ht="33.75" customHeight="1" x14ac:dyDescent="0.25">
      <c r="A27" s="12"/>
      <c r="B27" s="255" t="s">
        <v>146</v>
      </c>
      <c r="C27" s="373" t="s">
        <v>881</v>
      </c>
      <c r="D27" s="373"/>
      <c r="E27" s="373"/>
      <c r="F27" s="373"/>
      <c r="G27" s="373"/>
      <c r="H27" s="373"/>
      <c r="I27" s="290">
        <v>6</v>
      </c>
      <c r="J27" s="290">
        <v>4</v>
      </c>
      <c r="K27" s="290">
        <v>10</v>
      </c>
    </row>
    <row r="28" spans="1:11" x14ac:dyDescent="0.25">
      <c r="A28" s="12"/>
      <c r="B28" s="255" t="s">
        <v>148</v>
      </c>
      <c r="C28" s="373" t="s">
        <v>882</v>
      </c>
      <c r="D28" s="373"/>
      <c r="E28" s="373"/>
      <c r="F28" s="373"/>
      <c r="G28" s="373"/>
      <c r="H28" s="373"/>
      <c r="I28" s="290"/>
      <c r="J28" s="290">
        <v>5</v>
      </c>
      <c r="K28" s="290">
        <v>5</v>
      </c>
    </row>
    <row r="29" spans="1:11" ht="37.5" customHeight="1" x14ac:dyDescent="0.25">
      <c r="A29" s="12"/>
      <c r="B29" s="255" t="s">
        <v>725</v>
      </c>
      <c r="C29" s="373" t="s">
        <v>883</v>
      </c>
      <c r="D29" s="373"/>
      <c r="E29" s="373"/>
      <c r="F29" s="373"/>
      <c r="G29" s="373"/>
      <c r="H29" s="373"/>
      <c r="I29" s="290"/>
      <c r="J29" s="290">
        <v>1</v>
      </c>
      <c r="K29" s="290">
        <v>1</v>
      </c>
    </row>
    <row r="30" spans="1:11" ht="36.75" customHeight="1" x14ac:dyDescent="0.25">
      <c r="A30" s="12"/>
      <c r="B30" s="255" t="s">
        <v>727</v>
      </c>
      <c r="C30" s="459" t="s">
        <v>884</v>
      </c>
      <c r="D30" s="459"/>
      <c r="E30" s="459"/>
      <c r="F30" s="459"/>
      <c r="G30" s="459"/>
      <c r="H30" s="459"/>
      <c r="I30" s="256"/>
      <c r="J30" s="256"/>
      <c r="K30" s="290">
        <v>0</v>
      </c>
    </row>
    <row r="31" spans="1:11" ht="10.5" customHeight="1" x14ac:dyDescent="0.25">
      <c r="A31" s="75"/>
      <c r="B31" s="75"/>
      <c r="C31" s="75"/>
      <c r="D31" s="75"/>
      <c r="E31" s="75"/>
      <c r="F31" s="75"/>
      <c r="G31" s="75"/>
      <c r="H31" s="75"/>
      <c r="I31" s="75"/>
      <c r="J31" s="75"/>
      <c r="K31" s="75"/>
    </row>
    <row r="32" spans="1:11" x14ac:dyDescent="0.25">
      <c r="A32" s="12" t="s">
        <v>885</v>
      </c>
      <c r="B32" s="456" t="s">
        <v>886</v>
      </c>
      <c r="C32" s="457"/>
      <c r="D32" s="457"/>
      <c r="E32" s="457"/>
      <c r="F32" s="457"/>
      <c r="G32" s="457"/>
      <c r="H32" s="457"/>
      <c r="I32" s="457"/>
      <c r="J32" s="457"/>
      <c r="K32" s="457"/>
    </row>
    <row r="33" spans="1:11" ht="69" customHeight="1" x14ac:dyDescent="0.25">
      <c r="A33" s="75"/>
      <c r="B33" s="386" t="s">
        <v>887</v>
      </c>
      <c r="C33" s="386"/>
      <c r="D33" s="386"/>
      <c r="E33" s="386"/>
      <c r="F33" s="386"/>
      <c r="G33" s="386"/>
      <c r="H33" s="386"/>
      <c r="I33" s="386"/>
      <c r="J33" s="386"/>
      <c r="K33" s="386"/>
    </row>
    <row r="34" spans="1:11" ht="21" customHeight="1" x14ac:dyDescent="0.25">
      <c r="A34" s="75"/>
      <c r="B34" s="547" t="s">
        <v>888</v>
      </c>
      <c r="C34" s="547"/>
      <c r="D34" s="547"/>
      <c r="E34" s="547"/>
      <c r="F34" s="547"/>
      <c r="G34" s="547"/>
      <c r="H34" s="547"/>
      <c r="I34" s="547"/>
      <c r="J34" s="547"/>
      <c r="K34" s="547"/>
    </row>
    <row r="35" spans="1:11" ht="11.25" customHeight="1" x14ac:dyDescent="0.25">
      <c r="A35" s="75"/>
      <c r="B35" s="296"/>
      <c r="C35" s="296"/>
      <c r="D35" s="296"/>
      <c r="E35" s="296"/>
      <c r="F35" s="296"/>
      <c r="G35" s="296"/>
      <c r="H35" s="296"/>
      <c r="I35" s="296"/>
      <c r="J35" s="296"/>
      <c r="K35" s="296"/>
    </row>
    <row r="36" spans="1:11" s="68" customFormat="1" x14ac:dyDescent="0.2">
      <c r="A36" s="67"/>
      <c r="B36" s="549" t="s">
        <v>889</v>
      </c>
      <c r="C36" s="549"/>
      <c r="D36" s="549"/>
      <c r="E36" s="549"/>
      <c r="F36" s="549"/>
      <c r="G36" s="208">
        <v>10.5</v>
      </c>
      <c r="H36" s="257" t="s">
        <v>890</v>
      </c>
      <c r="I36" s="73" t="s">
        <v>891</v>
      </c>
      <c r="J36" s="258">
        <v>1922.1</v>
      </c>
      <c r="K36" s="73" t="s">
        <v>892</v>
      </c>
    </row>
    <row r="37" spans="1:11" s="68" customFormat="1" x14ac:dyDescent="0.2">
      <c r="A37" s="315"/>
      <c r="B37" s="315"/>
      <c r="C37" s="315"/>
      <c r="D37" s="315"/>
      <c r="E37" s="315"/>
      <c r="F37" s="315"/>
      <c r="G37" s="315"/>
      <c r="H37" s="315"/>
      <c r="I37" s="74" t="s">
        <v>893</v>
      </c>
      <c r="J37" s="258">
        <v>182</v>
      </c>
      <c r="K37" s="73" t="s">
        <v>894</v>
      </c>
    </row>
    <row r="38" spans="1:11" ht="16.5" customHeight="1" x14ac:dyDescent="0.25">
      <c r="A38" s="67" t="s">
        <v>895</v>
      </c>
      <c r="B38" s="456" t="s">
        <v>896</v>
      </c>
      <c r="C38" s="457"/>
      <c r="D38" s="457"/>
      <c r="E38" s="457"/>
      <c r="F38" s="457"/>
      <c r="G38" s="457"/>
      <c r="H38" s="457"/>
      <c r="I38" s="457"/>
      <c r="J38" s="457"/>
      <c r="K38" s="457"/>
    </row>
    <row r="39" spans="1:11" ht="27" customHeight="1" x14ac:dyDescent="0.25">
      <c r="A39" s="12"/>
      <c r="B39" s="386" t="s">
        <v>897</v>
      </c>
      <c r="C39" s="386"/>
      <c r="D39" s="386"/>
      <c r="E39" s="386"/>
      <c r="F39" s="386"/>
      <c r="G39" s="386"/>
      <c r="H39" s="386"/>
      <c r="I39" s="386"/>
      <c r="J39" s="386"/>
      <c r="K39" s="386"/>
    </row>
    <row r="40" spans="1:11" ht="33" customHeight="1" x14ac:dyDescent="0.25">
      <c r="A40" s="12"/>
      <c r="B40" s="382" t="s">
        <v>898</v>
      </c>
      <c r="C40" s="386"/>
      <c r="D40" s="386"/>
      <c r="E40" s="386"/>
      <c r="F40" s="386"/>
      <c r="G40" s="386"/>
      <c r="H40" s="386"/>
      <c r="I40" s="386"/>
      <c r="J40" s="386"/>
      <c r="K40" s="386"/>
    </row>
    <row r="41" spans="1:11" ht="142.5" customHeight="1" x14ac:dyDescent="0.25">
      <c r="A41" s="12"/>
      <c r="B41" s="542" t="s">
        <v>899</v>
      </c>
      <c r="C41" s="386"/>
      <c r="D41" s="386"/>
      <c r="E41" s="386"/>
      <c r="F41" s="386"/>
      <c r="G41" s="386"/>
      <c r="H41" s="386"/>
      <c r="I41" s="386"/>
      <c r="J41" s="386"/>
      <c r="K41" s="386"/>
    </row>
    <row r="42" spans="1:11" ht="90" customHeight="1" x14ac:dyDescent="0.25">
      <c r="A42" s="12"/>
      <c r="B42" s="542" t="s">
        <v>900</v>
      </c>
      <c r="C42" s="386"/>
      <c r="D42" s="386"/>
      <c r="E42" s="386"/>
      <c r="F42" s="386"/>
      <c r="G42" s="386"/>
      <c r="H42" s="386"/>
      <c r="I42" s="386"/>
      <c r="J42" s="386"/>
      <c r="K42" s="386"/>
    </row>
    <row r="43" spans="1:11" ht="71.25" customHeight="1" x14ac:dyDescent="0.25">
      <c r="A43" s="12"/>
      <c r="B43" s="386" t="s">
        <v>901</v>
      </c>
      <c r="C43" s="386"/>
      <c r="D43" s="386"/>
      <c r="E43" s="386"/>
      <c r="F43" s="386"/>
      <c r="G43" s="386"/>
      <c r="H43" s="386"/>
      <c r="I43" s="386"/>
      <c r="J43" s="386"/>
      <c r="K43" s="386"/>
    </row>
    <row r="44" spans="1:11" x14ac:dyDescent="0.25">
      <c r="A44" s="12"/>
      <c r="B44" s="325"/>
      <c r="C44" s="325"/>
      <c r="D44" s="325"/>
      <c r="E44" s="325"/>
      <c r="F44" s="325"/>
      <c r="G44" s="325"/>
      <c r="H44" s="325"/>
      <c r="I44" s="325"/>
      <c r="J44" s="325"/>
      <c r="K44" s="325"/>
    </row>
    <row r="45" spans="1:11" x14ac:dyDescent="0.25">
      <c r="A45" s="12"/>
      <c r="B45" s="544" t="s">
        <v>902</v>
      </c>
      <c r="C45" s="545"/>
      <c r="D45" s="545"/>
      <c r="E45" s="545"/>
      <c r="F45" s="545"/>
      <c r="G45" s="545"/>
      <c r="H45" s="545"/>
      <c r="I45" s="545"/>
      <c r="J45" s="545"/>
      <c r="K45" s="545"/>
    </row>
    <row r="46" spans="1:11" x14ac:dyDescent="0.25">
      <c r="A46" s="75"/>
      <c r="B46" s="75"/>
      <c r="C46" s="75"/>
      <c r="D46" s="75"/>
      <c r="E46" s="75"/>
      <c r="F46" s="75"/>
      <c r="G46" s="75"/>
      <c r="H46" s="75"/>
      <c r="I46" s="75"/>
      <c r="J46" s="75"/>
      <c r="K46" s="75"/>
    </row>
    <row r="47" spans="1:11" x14ac:dyDescent="0.25">
      <c r="A47" s="12"/>
      <c r="B47" s="543" t="s">
        <v>903</v>
      </c>
      <c r="C47" s="543"/>
      <c r="D47" s="543"/>
      <c r="E47" s="543"/>
      <c r="F47" s="543"/>
      <c r="G47" s="543"/>
      <c r="H47" s="543"/>
      <c r="I47" s="543"/>
      <c r="J47" s="543"/>
      <c r="K47" s="543"/>
    </row>
    <row r="48" spans="1:11" ht="12.75" customHeight="1" x14ac:dyDescent="0.25">
      <c r="A48" s="12"/>
      <c r="B48" s="541"/>
      <c r="C48" s="541"/>
      <c r="D48" s="259" t="s">
        <v>904</v>
      </c>
      <c r="E48" s="259" t="s">
        <v>905</v>
      </c>
      <c r="F48" s="259" t="s">
        <v>906</v>
      </c>
      <c r="G48" s="259" t="s">
        <v>907</v>
      </c>
      <c r="H48" s="259" t="s">
        <v>908</v>
      </c>
      <c r="I48" s="259" t="s">
        <v>909</v>
      </c>
      <c r="J48" s="259" t="s">
        <v>910</v>
      </c>
      <c r="K48" s="259" t="s">
        <v>443</v>
      </c>
    </row>
    <row r="49" spans="1:11" ht="26.25" customHeight="1" x14ac:dyDescent="0.25">
      <c r="A49" s="12"/>
      <c r="B49" s="541" t="s">
        <v>911</v>
      </c>
      <c r="C49" s="541"/>
      <c r="D49" s="290">
        <v>232</v>
      </c>
      <c r="E49" s="290">
        <v>188</v>
      </c>
      <c r="F49" s="290">
        <v>115</v>
      </c>
      <c r="G49" s="290">
        <v>32</v>
      </c>
      <c r="H49" s="290">
        <v>1</v>
      </c>
      <c r="I49" s="290">
        <v>3</v>
      </c>
      <c r="J49" s="290"/>
      <c r="K49" s="290">
        <f>SUM(D49:J49)</f>
        <v>571</v>
      </c>
    </row>
    <row r="50" spans="1:11" x14ac:dyDescent="0.25">
      <c r="A50" s="75"/>
      <c r="B50" s="380"/>
      <c r="C50" s="380"/>
      <c r="D50" s="75"/>
      <c r="E50" s="75"/>
      <c r="F50" s="75"/>
      <c r="G50" s="75"/>
      <c r="H50" s="75"/>
      <c r="I50" s="75"/>
      <c r="J50" s="75"/>
      <c r="K50" s="75"/>
    </row>
    <row r="51" spans="1:11" ht="12.75" customHeight="1" x14ac:dyDescent="0.25">
      <c r="A51" s="12"/>
      <c r="B51" s="541"/>
      <c r="C51" s="541"/>
      <c r="D51" s="259" t="s">
        <v>904</v>
      </c>
      <c r="E51" s="259" t="s">
        <v>905</v>
      </c>
      <c r="F51" s="259" t="s">
        <v>906</v>
      </c>
      <c r="G51" s="259" t="s">
        <v>907</v>
      </c>
      <c r="H51" s="259" t="s">
        <v>908</v>
      </c>
      <c r="I51" s="259" t="s">
        <v>909</v>
      </c>
      <c r="J51" s="259" t="s">
        <v>910</v>
      </c>
      <c r="K51" s="259" t="s">
        <v>443</v>
      </c>
    </row>
    <row r="52" spans="1:11" ht="26.25" customHeight="1" x14ac:dyDescent="0.25">
      <c r="A52" s="12"/>
      <c r="B52" s="541" t="s">
        <v>912</v>
      </c>
      <c r="C52" s="541"/>
      <c r="D52" s="290">
        <v>6</v>
      </c>
      <c r="E52" s="290">
        <v>24</v>
      </c>
      <c r="F52" s="290">
        <v>5</v>
      </c>
      <c r="G52" s="290"/>
      <c r="H52" s="290"/>
      <c r="I52" s="290"/>
      <c r="J52" s="290"/>
      <c r="K52" s="290">
        <f>SUM(D52:J52)</f>
        <v>35</v>
      </c>
    </row>
    <row r="53" spans="1:11" x14ac:dyDescent="0.25">
      <c r="A53" s="75"/>
      <c r="B53" s="75"/>
      <c r="C53" s="75"/>
      <c r="D53" s="75"/>
      <c r="E53" s="75"/>
      <c r="F53" s="75"/>
      <c r="G53" s="75"/>
      <c r="H53" s="75"/>
      <c r="I53" s="75"/>
      <c r="J53" s="75"/>
      <c r="K53" s="75"/>
    </row>
    <row r="54" spans="1:11" x14ac:dyDescent="0.25">
      <c r="A54" s="75"/>
      <c r="B54" s="75"/>
      <c r="C54" s="75"/>
      <c r="D54" s="75"/>
      <c r="E54" s="75"/>
      <c r="F54" s="75"/>
      <c r="G54" s="75"/>
      <c r="H54" s="75"/>
      <c r="I54" s="75"/>
      <c r="J54" s="75"/>
      <c r="K54" s="75"/>
    </row>
  </sheetData>
  <mergeCells count="44">
    <mergeCell ref="C5:I5"/>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39:K39"/>
    <mergeCell ref="B40:K40"/>
    <mergeCell ref="C8:I8"/>
    <mergeCell ref="C25:H25"/>
    <mergeCell ref="C22:H22"/>
    <mergeCell ref="C23:H23"/>
    <mergeCell ref="C24:H24"/>
    <mergeCell ref="B32:K32"/>
    <mergeCell ref="B33:K33"/>
    <mergeCell ref="B36:F36"/>
    <mergeCell ref="B38:K38"/>
    <mergeCell ref="B50:C50"/>
    <mergeCell ref="B52:C52"/>
    <mergeCell ref="B51:C51"/>
    <mergeCell ref="B43:K43"/>
    <mergeCell ref="B42:K42"/>
    <mergeCell ref="B47:K47"/>
    <mergeCell ref="B45:K45"/>
    <mergeCell ref="C26:H26"/>
    <mergeCell ref="C27:H27"/>
    <mergeCell ref="C28:H28"/>
    <mergeCell ref="C29:H29"/>
    <mergeCell ref="C30:H30"/>
  </mergeCells>
  <phoneticPr fontId="0" type="noConversion"/>
  <pageMargins left="0.75" right="0.75" top="0.5" bottom="0.75" header="0.5" footer="0.5"/>
  <pageSetup scale="75" orientation="portrait" r:id="rId1"/>
  <headerFooter alignWithMargins="0">
    <oddHeader>&amp;LCOLLEGE OF WOOSTER 
Common Data Set 2020-2021</oddHeader>
    <oddFooter>&amp;LCDS-A&amp;RPage &amp;P</oddFooter>
  </headerFooter>
  <rowBreaks count="1" manualBreakCount="1">
    <brk id="3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4E158E3BC01E40A23658E3122C2434" ma:contentTypeVersion="11" ma:contentTypeDescription="Create a new document." ma:contentTypeScope="" ma:versionID="66b3d0c0109f8de2a4095ccb54a8ca0c">
  <xsd:schema xmlns:xsd="http://www.w3.org/2001/XMLSchema" xmlns:xs="http://www.w3.org/2001/XMLSchema" xmlns:p="http://schemas.microsoft.com/office/2006/metadata/properties" xmlns:ns2="ef0529c1-6582-4168-9f5f-29617cc3288f" xmlns:ns3="27af8192-193f-40e8-92df-a358d9b559dc" targetNamespace="http://schemas.microsoft.com/office/2006/metadata/properties" ma:root="true" ma:fieldsID="603be661cb73733cb252138e59789370" ns2:_="" ns3:_="">
    <xsd:import namespace="ef0529c1-6582-4168-9f5f-29617cc3288f"/>
    <xsd:import namespace="27af8192-193f-40e8-92df-a358d9b559dc"/>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529c1-6582-4168-9f5f-29617cc3288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af8192-193f-40e8-92df-a358d9b559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24D972-C73E-41E4-A799-AA94F060FE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529c1-6582-4168-9f5f-29617cc3288f"/>
    <ds:schemaRef ds:uri="27af8192-193f-40e8-92df-a358d9b559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7487F2-FA6F-4576-9F8B-68A6F7C3B7AF}">
  <ds:schemaRefs>
    <ds:schemaRef ds:uri="http://schemas.microsoft.com/office/2006/metadata/properties"/>
    <ds:schemaRef ds:uri="27af8192-193f-40e8-92df-a358d9b559dc"/>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ef0529c1-6582-4168-9f5f-29617cc3288f"/>
    <ds:schemaRef ds:uri="http://purl.org/dc/elements/1.1/"/>
  </ds:schemaRefs>
</ds:datastoreItem>
</file>

<file path=customXml/itemProps3.xml><?xml version="1.0" encoding="utf-8"?>
<ds:datastoreItem xmlns:ds="http://schemas.openxmlformats.org/officeDocument/2006/customXml" ds:itemID="{8A387D75-C019-43A9-A06D-12EEA41B5D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A GENERAL INFORMATION</vt:lpstr>
      <vt:lpstr>B ENROLLMENT &amp; PERSISTENCE</vt:lpstr>
      <vt:lpstr>C FT FY ADMISSION</vt:lpstr>
      <vt:lpstr>D TRANSFER ADMISSION</vt:lpstr>
      <vt:lpstr>E ACADEMIC OFFERINGS &amp; POLICIES</vt:lpstr>
      <vt:lpstr>F STUDENT LIFE</vt:lpstr>
      <vt:lpstr>G ANNUAL EXPENSES</vt:lpstr>
      <vt:lpstr>H FINANCIAL AID</vt:lpstr>
      <vt:lpstr>I FACULTY &amp; CLASS SIZE</vt:lpstr>
      <vt:lpstr>J DEGREES CONFERRED</vt:lpstr>
      <vt:lpstr>CDS Definitions</vt:lpstr>
      <vt:lpstr>'CDS Definitions'!_Hlk22631867</vt:lpstr>
      <vt:lpstr>'D TRANSFER ADMISSION'!Print_Area</vt:lpstr>
      <vt:lpstr>'F STUDENT LIFE'!Print_Area</vt:lpstr>
    </vt:vector>
  </TitlesOfParts>
  <Manager/>
  <Company>Your Company Name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tony</dc:creator>
  <cp:keywords/>
  <dc:description/>
  <cp:lastModifiedBy>EFalduto</cp:lastModifiedBy>
  <cp:revision/>
  <dcterms:created xsi:type="dcterms:W3CDTF">2001-06-11T17:38:48Z</dcterms:created>
  <dcterms:modified xsi:type="dcterms:W3CDTF">2021-06-02T02:08:31Z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0x010100634E158E3BC01E40A23658E3122C2434</vt:lpwstr>
  </property>
</Properties>
</file>